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2"/>
  </bookViews>
  <sheets>
    <sheet name="资金分配表" sheetId="7" r:id="rId1"/>
    <sheet name="Sheet1" sheetId="9" state="hidden" r:id="rId2"/>
  </sheets>
  <externalReferences>
    <externalReference r:id="rId3"/>
  </externalReferences>
  <definedNames>
    <definedName name="_xlnm._FilterDatabase" localSheetId="0" hidden="1">资金分配表!$A$2:$L$65</definedName>
    <definedName name="_xlnm.Print_Titles" localSheetId="0">资金分配表!$4:$5</definedName>
  </definedNames>
  <calcPr calcId="144525"/>
</workbook>
</file>

<file path=xl/sharedStrings.xml><?xml version="1.0" encoding="utf-8"?>
<sst xmlns="http://schemas.openxmlformats.org/spreadsheetml/2006/main" count="292" uniqueCount="275">
  <si>
    <t>附件1</t>
  </si>
  <si>
    <t>2024年中央集中彩票公益金支持社会福利事业资金（第二批）分配表</t>
  </si>
  <si>
    <t>省份
（单位）</t>
  </si>
  <si>
    <t>县域养老服务体系创新试点项目</t>
  </si>
  <si>
    <t>精神障碍社区康复服务试点项目</t>
  </si>
  <si>
    <t>加强困境儿童关爱服务试点项目</t>
  </si>
  <si>
    <r>
      <t xml:space="preserve">分配资金
额度
</t>
    </r>
    <r>
      <rPr>
        <sz val="12"/>
        <rFont val="黑体"/>
        <charset val="134"/>
      </rPr>
      <t>（单位：万元）</t>
    </r>
  </si>
  <si>
    <t>备注</t>
  </si>
  <si>
    <t>地级行政区</t>
  </si>
  <si>
    <t>试点县级行政区</t>
  </si>
  <si>
    <r>
      <t xml:space="preserve">分配资金
</t>
    </r>
    <r>
      <rPr>
        <sz val="12"/>
        <color rgb="FF000000"/>
        <rFont val="黑体"/>
        <charset val="134"/>
      </rPr>
      <t>（单位：万元）</t>
    </r>
  </si>
  <si>
    <t>合计</t>
  </si>
  <si>
    <t>北  京</t>
  </si>
  <si>
    <t>怀柔区</t>
  </si>
  <si>
    <t>朝阳区</t>
  </si>
  <si>
    <t>海淀区</t>
  </si>
  <si>
    <t>天  津</t>
  </si>
  <si>
    <t>宝坻区</t>
  </si>
  <si>
    <t>北辰区</t>
  </si>
  <si>
    <t>河西区</t>
  </si>
  <si>
    <t>河  北</t>
  </si>
  <si>
    <t xml:space="preserve">邢台市 </t>
  </si>
  <si>
    <t>宁晋县</t>
  </si>
  <si>
    <t xml:space="preserve">衡水市 </t>
  </si>
  <si>
    <t>冀州区</t>
  </si>
  <si>
    <t>沧州市</t>
  </si>
  <si>
    <t>献县</t>
  </si>
  <si>
    <t>保定市</t>
  </si>
  <si>
    <t>定州市</t>
  </si>
  <si>
    <t>青县</t>
  </si>
  <si>
    <t>山  西</t>
  </si>
  <si>
    <t xml:space="preserve">太原市 </t>
  </si>
  <si>
    <t>万柏林区</t>
  </si>
  <si>
    <t>临汾市</t>
  </si>
  <si>
    <t>侯马市</t>
  </si>
  <si>
    <t>晋城市</t>
  </si>
  <si>
    <t>阳城县</t>
  </si>
  <si>
    <t>翼城县</t>
  </si>
  <si>
    <t>内蒙古</t>
  </si>
  <si>
    <t>乌兰察布市</t>
  </si>
  <si>
    <t>四子王旗</t>
  </si>
  <si>
    <t xml:space="preserve">鄂尔多斯市 </t>
  </si>
  <si>
    <t>东胜区</t>
  </si>
  <si>
    <t>包头市</t>
  </si>
  <si>
    <t>固阳县</t>
  </si>
  <si>
    <t>呼伦贝尔市</t>
  </si>
  <si>
    <t>莫力达瓦达斡尔族自治旗</t>
  </si>
  <si>
    <t>辽宁（不含大连）</t>
  </si>
  <si>
    <t>锦州市</t>
  </si>
  <si>
    <t>义县</t>
  </si>
  <si>
    <t xml:space="preserve">沈阳市 </t>
  </si>
  <si>
    <t>和平区</t>
  </si>
  <si>
    <t>阜新市</t>
  </si>
  <si>
    <t>阜新蒙古族自治县</t>
  </si>
  <si>
    <t>大  连</t>
  </si>
  <si>
    <t>大连市</t>
  </si>
  <si>
    <t>金州区</t>
  </si>
  <si>
    <t>吉  林</t>
  </si>
  <si>
    <t>通化市</t>
  </si>
  <si>
    <t>梅河口市</t>
  </si>
  <si>
    <t>延边朝鲜族自治州</t>
  </si>
  <si>
    <t>延吉市</t>
  </si>
  <si>
    <t>松原市</t>
  </si>
  <si>
    <t>扶余市</t>
  </si>
  <si>
    <t>黑龙江</t>
  </si>
  <si>
    <t>伊春市</t>
  </si>
  <si>
    <t>铁力市</t>
  </si>
  <si>
    <t>鸡西市</t>
  </si>
  <si>
    <t>鸡东县</t>
  </si>
  <si>
    <t>佳木斯市</t>
  </si>
  <si>
    <t>同江市</t>
  </si>
  <si>
    <t>牡丹江市</t>
  </si>
  <si>
    <t>穆棱市</t>
  </si>
  <si>
    <t>上  海</t>
  </si>
  <si>
    <t>奉贤区</t>
  </si>
  <si>
    <t>普陀区</t>
  </si>
  <si>
    <t>徐汇区</t>
  </si>
  <si>
    <t>江  苏</t>
  </si>
  <si>
    <t>徐州市</t>
  </si>
  <si>
    <t>丰县</t>
  </si>
  <si>
    <t>南通市</t>
  </si>
  <si>
    <t>如皋市</t>
  </si>
  <si>
    <t>泰州市</t>
  </si>
  <si>
    <t>泰兴市</t>
  </si>
  <si>
    <t>宿迁市</t>
  </si>
  <si>
    <t>泗阳县</t>
  </si>
  <si>
    <t>盐城市</t>
  </si>
  <si>
    <t>射阳县</t>
  </si>
  <si>
    <t>浙江（不含宁波）</t>
  </si>
  <si>
    <t>丽水市</t>
  </si>
  <si>
    <t>景宁畲族自治县</t>
  </si>
  <si>
    <t>嘉兴市</t>
  </si>
  <si>
    <t>秀洲区</t>
  </si>
  <si>
    <t>台州市</t>
  </si>
  <si>
    <t>温岭市</t>
  </si>
  <si>
    <t>宁  波</t>
  </si>
  <si>
    <t>宁波市</t>
  </si>
  <si>
    <t>海曙区</t>
  </si>
  <si>
    <t>宁海县</t>
  </si>
  <si>
    <t>安  徽</t>
  </si>
  <si>
    <t>六安市</t>
  </si>
  <si>
    <t>金寨县</t>
  </si>
  <si>
    <t>合肥市</t>
  </si>
  <si>
    <t>肥西县</t>
  </si>
  <si>
    <t xml:space="preserve">芜湖市 </t>
  </si>
  <si>
    <t>湾沚区</t>
  </si>
  <si>
    <t>安庆市</t>
  </si>
  <si>
    <t>望江县</t>
  </si>
  <si>
    <t>福建（不含厦门）</t>
  </si>
  <si>
    <t>南平市</t>
  </si>
  <si>
    <t>浦城县</t>
  </si>
  <si>
    <t>宁德市</t>
  </si>
  <si>
    <t>福安市</t>
  </si>
  <si>
    <t>泉州市</t>
  </si>
  <si>
    <t>安溪县</t>
  </si>
  <si>
    <t>厦  门</t>
  </si>
  <si>
    <t>厦门市</t>
  </si>
  <si>
    <t>翔安区</t>
  </si>
  <si>
    <t>湖里区</t>
  </si>
  <si>
    <t>江  西</t>
  </si>
  <si>
    <t>赣州市</t>
  </si>
  <si>
    <t>兴国县</t>
  </si>
  <si>
    <t>九江市</t>
  </si>
  <si>
    <t>濂溪区</t>
  </si>
  <si>
    <t>南昌市</t>
  </si>
  <si>
    <t>安义县</t>
  </si>
  <si>
    <t>抚州市</t>
  </si>
  <si>
    <t>黎川县</t>
  </si>
  <si>
    <t>山东（不含青岛）</t>
  </si>
  <si>
    <t>威海市</t>
  </si>
  <si>
    <t>文登区</t>
  </si>
  <si>
    <t>荣成市</t>
  </si>
  <si>
    <t>枣庄市</t>
  </si>
  <si>
    <t>滕州市</t>
  </si>
  <si>
    <t>滨州市</t>
  </si>
  <si>
    <t>惠民县</t>
  </si>
  <si>
    <t>青  岛</t>
  </si>
  <si>
    <t>青岛市</t>
  </si>
  <si>
    <t>莱西市</t>
  </si>
  <si>
    <t>李沧区</t>
  </si>
  <si>
    <t>河  南</t>
  </si>
  <si>
    <t>安阳市</t>
  </si>
  <si>
    <t>汤阴县</t>
  </si>
  <si>
    <t>三门峡市</t>
  </si>
  <si>
    <t>灵宝市</t>
  </si>
  <si>
    <t>漯河市</t>
  </si>
  <si>
    <t>临颍县</t>
  </si>
  <si>
    <t>信阳市</t>
  </si>
  <si>
    <t>新县</t>
  </si>
  <si>
    <t>南阳市</t>
  </si>
  <si>
    <t>新野县</t>
  </si>
  <si>
    <t>湖  北</t>
  </si>
  <si>
    <t>黄石市</t>
  </si>
  <si>
    <t>大冶市</t>
  </si>
  <si>
    <t>宜昌市</t>
  </si>
  <si>
    <t>宜都市</t>
  </si>
  <si>
    <t>潜江市</t>
  </si>
  <si>
    <t>襄阳市</t>
  </si>
  <si>
    <t>谷城县</t>
  </si>
  <si>
    <t>湖  南</t>
  </si>
  <si>
    <t>长沙市</t>
  </si>
  <si>
    <t>望城区</t>
  </si>
  <si>
    <t>永州市</t>
  </si>
  <si>
    <t>宁远县</t>
  </si>
  <si>
    <t>益阳市</t>
  </si>
  <si>
    <t>安化县</t>
  </si>
  <si>
    <t>湘潭市</t>
  </si>
  <si>
    <t>湘乡市</t>
  </si>
  <si>
    <t>岳阳市</t>
  </si>
  <si>
    <t>汨罗市</t>
  </si>
  <si>
    <t>广东（不含深圳）</t>
  </si>
  <si>
    <t xml:space="preserve">广州市 </t>
  </si>
  <si>
    <t>从化区</t>
  </si>
  <si>
    <t xml:space="preserve">惠州市 </t>
  </si>
  <si>
    <t>惠城区</t>
  </si>
  <si>
    <t>越秀区</t>
  </si>
  <si>
    <t>韶关市</t>
  </si>
  <si>
    <t>仁化县</t>
  </si>
  <si>
    <t>深  圳</t>
  </si>
  <si>
    <t>深圳市</t>
  </si>
  <si>
    <t>南山区</t>
  </si>
  <si>
    <t>宝安区</t>
  </si>
  <si>
    <t>广  西</t>
  </si>
  <si>
    <t>钦州市</t>
  </si>
  <si>
    <t>灵山县</t>
  </si>
  <si>
    <t xml:space="preserve">南宁市 </t>
  </si>
  <si>
    <t>西乡塘区</t>
  </si>
  <si>
    <t>桂林市</t>
  </si>
  <si>
    <t>全州县</t>
  </si>
  <si>
    <t>玉林市</t>
  </si>
  <si>
    <t>北流市</t>
  </si>
  <si>
    <t>海  南</t>
  </si>
  <si>
    <t>临高县</t>
  </si>
  <si>
    <t>琼海市</t>
  </si>
  <si>
    <t>陵水黎族自治县</t>
  </si>
  <si>
    <t>重  庆</t>
  </si>
  <si>
    <t>云阳县</t>
  </si>
  <si>
    <t>忠县</t>
  </si>
  <si>
    <t>秀山土家族苗族自治县</t>
  </si>
  <si>
    <t>四  川</t>
  </si>
  <si>
    <t>成都市</t>
  </si>
  <si>
    <t>彭州市</t>
  </si>
  <si>
    <t xml:space="preserve">成都市 </t>
  </si>
  <si>
    <t>武侯区</t>
  </si>
  <si>
    <t>眉山市</t>
  </si>
  <si>
    <t>仁寿县</t>
  </si>
  <si>
    <t>达州市</t>
  </si>
  <si>
    <t>宣汉县</t>
  </si>
  <si>
    <t xml:space="preserve">巴中市 </t>
  </si>
  <si>
    <t>巴州区</t>
  </si>
  <si>
    <t>贵  州</t>
  </si>
  <si>
    <t>遵义市</t>
  </si>
  <si>
    <t>湄潭县</t>
  </si>
  <si>
    <t>六盘水市</t>
  </si>
  <si>
    <t>盘州市</t>
  </si>
  <si>
    <t xml:space="preserve">毕节市 </t>
  </si>
  <si>
    <t>七星关区</t>
  </si>
  <si>
    <t>黔南州</t>
  </si>
  <si>
    <t>罗甸县</t>
  </si>
  <si>
    <t>云  南</t>
  </si>
  <si>
    <t>红河州</t>
  </si>
  <si>
    <t>弥勒市</t>
  </si>
  <si>
    <t>建水县</t>
  </si>
  <si>
    <t xml:space="preserve">昆明市 </t>
  </si>
  <si>
    <t>官渡区</t>
  </si>
  <si>
    <t xml:space="preserve">丽江市 </t>
  </si>
  <si>
    <t>古城区</t>
  </si>
  <si>
    <t>西  藏</t>
  </si>
  <si>
    <t>拉萨市</t>
  </si>
  <si>
    <t>林周县</t>
  </si>
  <si>
    <t xml:space="preserve">拉萨市 </t>
  </si>
  <si>
    <t>堆龙德庆区</t>
  </si>
  <si>
    <t>林芝市</t>
  </si>
  <si>
    <t>波密县</t>
  </si>
  <si>
    <t>陕  西</t>
  </si>
  <si>
    <t xml:space="preserve">渭南市 </t>
  </si>
  <si>
    <t>临渭区</t>
  </si>
  <si>
    <t>渭南市</t>
  </si>
  <si>
    <t>富平县</t>
  </si>
  <si>
    <t>宝鸡市</t>
  </si>
  <si>
    <t>陇县</t>
  </si>
  <si>
    <t>扶风县</t>
  </si>
  <si>
    <t>甘  肃</t>
  </si>
  <si>
    <t xml:space="preserve">酒泉市 </t>
  </si>
  <si>
    <t>肃州区</t>
  </si>
  <si>
    <t>平凉市</t>
  </si>
  <si>
    <t>静宁县</t>
  </si>
  <si>
    <t>兰州市</t>
  </si>
  <si>
    <t>永登县</t>
  </si>
  <si>
    <t>青  海</t>
  </si>
  <si>
    <t>海南州</t>
  </si>
  <si>
    <t>共和县</t>
  </si>
  <si>
    <t>西宁市</t>
  </si>
  <si>
    <t>湟源县</t>
  </si>
  <si>
    <t xml:space="preserve">西宁市 </t>
  </si>
  <si>
    <t>湟中区</t>
  </si>
  <si>
    <t>宁  夏</t>
  </si>
  <si>
    <t>石嘴山市</t>
  </si>
  <si>
    <t>平罗县</t>
  </si>
  <si>
    <t xml:space="preserve">银川市 </t>
  </si>
  <si>
    <t>金凤区</t>
  </si>
  <si>
    <t xml:space="preserve">吴忠市 </t>
  </si>
  <si>
    <t>红寺堡区</t>
  </si>
  <si>
    <t>新疆（不含兵团）</t>
  </si>
  <si>
    <t>阿克苏地区</t>
  </si>
  <si>
    <t>阿克苏市</t>
  </si>
  <si>
    <t>伊犁哈萨克自治州</t>
  </si>
  <si>
    <t>伊宁市</t>
  </si>
  <si>
    <t>巴音郭楞蒙古自治州</t>
  </si>
  <si>
    <t>轮台县</t>
  </si>
  <si>
    <t>新疆生产建设兵团</t>
  </si>
  <si>
    <t>第二师铁门关市</t>
  </si>
  <si>
    <t>第八师石河子市</t>
  </si>
  <si>
    <t xml:space="preserve"> 第一师阿拉尔市</t>
  </si>
  <si>
    <t>注：按照试点方案规定，直辖市的区、县可作为试点行政区。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</si>
</sst>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3"/>
      <color indexed="8"/>
      <name val="黑体"/>
      <charset val="134"/>
    </font>
    <font>
      <sz val="13"/>
      <color rgb="FF000000"/>
      <name val="黑体"/>
      <charset val="134"/>
    </font>
    <font>
      <sz val="11"/>
      <name val="宋体"/>
      <charset val="134"/>
    </font>
    <font>
      <sz val="13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黑体"/>
      <charset val="134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8" fillId="22" borderId="15" applyNumberFormat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17" borderId="12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6" fillId="22" borderId="14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7" fillId="30" borderId="14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7" xfId="0" applyNumberFormat="true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horizontal="center" vertical="center"/>
    </xf>
    <xf numFmtId="0" fontId="6" fillId="0" borderId="4" xfId="1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7" fillId="0" borderId="5" xfId="1" applyFont="true" applyBorder="true" applyAlignment="true">
      <alignment horizontal="center" vertical="center" wrapText="true"/>
    </xf>
    <xf numFmtId="0" fontId="7" fillId="0" borderId="7" xfId="1" applyFont="true" applyBorder="true" applyAlignment="true">
      <alignment horizontal="center" vertical="center" wrapText="true"/>
    </xf>
    <xf numFmtId="0" fontId="7" fillId="0" borderId="6" xfId="1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1D41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16&#35797;&#28857;&#39033;&#30446;&#36164;&#37329;&#20998;&#37197;&#27979;&#31639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—3个试点项目资金测算总表"/>
      <sheetName val="项目1—县域养老服务体系创新试点项目地区"/>
      <sheetName val="项目2—精神障碍社区康复服务试点项目地区"/>
      <sheetName val="项目3—加强困境儿童关爱服务试点项目地区"/>
      <sheetName val="项目1辅助表-65周岁及以上老年人数据表"/>
      <sheetName val="Sheet1"/>
    </sheetNames>
    <sheetDataSet>
      <sheetData sheetId="0"/>
      <sheetData sheetId="1">
        <row r="5">
          <cell r="E5" t="str">
            <v>文登区</v>
          </cell>
          <cell r="F5">
            <v>9.35833818604517</v>
          </cell>
          <cell r="G5">
            <v>0.016431110491839</v>
          </cell>
          <cell r="H5">
            <v>11814</v>
          </cell>
          <cell r="I5">
            <v>0.0896596212954882</v>
          </cell>
          <cell r="J5">
            <v>0.0530453658936636</v>
          </cell>
        </row>
        <row r="5">
          <cell r="L5">
            <v>600</v>
          </cell>
        </row>
        <row r="6">
          <cell r="E6" t="str">
            <v>丰县</v>
          </cell>
          <cell r="F6">
            <v>21.2759630418582</v>
          </cell>
          <cell r="G6">
            <v>0.0373557454978864</v>
          </cell>
          <cell r="H6">
            <v>5103</v>
          </cell>
          <cell r="I6">
            <v>0.0387280385534854</v>
          </cell>
          <cell r="J6">
            <v>0.0380418920256859</v>
          </cell>
        </row>
        <row r="6">
          <cell r="L6">
            <v>600</v>
          </cell>
        </row>
        <row r="7">
          <cell r="E7" t="str">
            <v>云阳县</v>
          </cell>
          <cell r="F7">
            <v>24.080351582913</v>
          </cell>
          <cell r="G7">
            <v>0.0422796130760885</v>
          </cell>
          <cell r="H7">
            <v>4424</v>
          </cell>
          <cell r="I7">
            <v>0.0335749250559709</v>
          </cell>
          <cell r="J7">
            <v>0.0379272690660297</v>
          </cell>
        </row>
        <row r="7">
          <cell r="L7">
            <v>600</v>
          </cell>
        </row>
        <row r="8">
          <cell r="E8" t="str">
            <v>射阳县</v>
          </cell>
          <cell r="F8">
            <v>16.3534795638765</v>
          </cell>
          <cell r="G8">
            <v>0.0287129856068645</v>
          </cell>
          <cell r="H8">
            <v>5626</v>
          </cell>
          <cell r="I8">
            <v>0.0426972261222631</v>
          </cell>
          <cell r="J8">
            <v>0.0357051058645638</v>
          </cell>
        </row>
        <row r="8">
          <cell r="L8">
            <v>600</v>
          </cell>
        </row>
        <row r="9">
          <cell r="E9" t="str">
            <v>奉贤区</v>
          </cell>
          <cell r="F9">
            <v>10.4290128693731</v>
          </cell>
          <cell r="G9">
            <v>0.018310971389451</v>
          </cell>
          <cell r="H9">
            <v>6883</v>
          </cell>
          <cell r="I9">
            <v>0.0522369369711228</v>
          </cell>
          <cell r="J9">
            <v>0.0352739541802869</v>
          </cell>
        </row>
        <row r="9">
          <cell r="L9">
            <v>600</v>
          </cell>
        </row>
        <row r="10">
          <cell r="E10" t="str">
            <v>泗阳县</v>
          </cell>
          <cell r="F10">
            <v>18.7225165403621</v>
          </cell>
          <cell r="G10">
            <v>0.0328724749890639</v>
          </cell>
          <cell r="H10">
            <v>4580</v>
          </cell>
          <cell r="I10">
            <v>0.0347588509847076</v>
          </cell>
          <cell r="J10">
            <v>0.0338156629868858</v>
          </cell>
        </row>
        <row r="10">
          <cell r="L10">
            <v>600</v>
          </cell>
        </row>
        <row r="11">
          <cell r="E11" t="str">
            <v>宣汉县</v>
          </cell>
          <cell r="F11">
            <v>22.8879742270205</v>
          </cell>
          <cell r="G11">
            <v>0.040186070003254</v>
          </cell>
          <cell r="H11">
            <v>3104</v>
          </cell>
          <cell r="I11">
            <v>0.0235570902743521</v>
          </cell>
          <cell r="J11">
            <v>0.031871580138803</v>
          </cell>
        </row>
        <row r="11">
          <cell r="L11">
            <v>600</v>
          </cell>
        </row>
        <row r="12">
          <cell r="E12" t="str">
            <v>彭州市</v>
          </cell>
          <cell r="F12">
            <v>14.2978178006809</v>
          </cell>
          <cell r="G12">
            <v>0.0251037117279527</v>
          </cell>
          <cell r="H12">
            <v>5082</v>
          </cell>
          <cell r="I12">
            <v>0.0385686639092323</v>
          </cell>
          <cell r="J12">
            <v>0.0318361878185925</v>
          </cell>
        </row>
        <row r="12">
          <cell r="L12">
            <v>600</v>
          </cell>
        </row>
        <row r="13">
          <cell r="E13" t="str">
            <v>金州区</v>
          </cell>
          <cell r="F13">
            <v>19.2790831588742</v>
          </cell>
          <cell r="G13">
            <v>0.0338496792130444</v>
          </cell>
          <cell r="H13">
            <v>3086</v>
          </cell>
          <cell r="I13">
            <v>0.0234204834364209</v>
          </cell>
          <cell r="J13">
            <v>0.0286350813247327</v>
          </cell>
        </row>
        <row r="13">
          <cell r="L13">
            <v>600</v>
          </cell>
        </row>
        <row r="14">
          <cell r="E14" t="str">
            <v>定州市</v>
          </cell>
          <cell r="F14">
            <v>19.1957402568353</v>
          </cell>
          <cell r="G14">
            <v>0.0337033480584221</v>
          </cell>
          <cell r="H14">
            <v>2230</v>
          </cell>
          <cell r="I14">
            <v>0.0169240693659166</v>
          </cell>
          <cell r="J14">
            <v>0.0253137087121694</v>
          </cell>
        </row>
        <row r="14">
          <cell r="L14">
            <v>600</v>
          </cell>
        </row>
        <row r="15">
          <cell r="E15" t="str">
            <v>莱西市</v>
          </cell>
          <cell r="F15">
            <v>12.3036468004573</v>
          </cell>
          <cell r="G15">
            <v>0.0216024016242897</v>
          </cell>
          <cell r="H15">
            <v>3765</v>
          </cell>
          <cell r="I15">
            <v>0.0285735969339354</v>
          </cell>
          <cell r="J15">
            <v>0.0250879992791126</v>
          </cell>
        </row>
        <row r="15">
          <cell r="L15">
            <v>600</v>
          </cell>
        </row>
        <row r="16">
          <cell r="E16" t="str">
            <v>灵山县</v>
          </cell>
          <cell r="F16">
            <v>22.2056863962552</v>
          </cell>
          <cell r="G16">
            <v>0.038988127963581</v>
          </cell>
          <cell r="H16">
            <v>1362</v>
          </cell>
          <cell r="I16">
            <v>0.0103365840701248</v>
          </cell>
          <cell r="J16">
            <v>0.0246623560168529</v>
          </cell>
        </row>
        <row r="16">
          <cell r="L16">
            <v>600</v>
          </cell>
        </row>
        <row r="17">
          <cell r="E17" t="str">
            <v>海曙区</v>
          </cell>
          <cell r="F17">
            <v>9.59269305763778</v>
          </cell>
          <cell r="G17">
            <v>0.0168425842720002</v>
          </cell>
          <cell r="H17">
            <v>3975</v>
          </cell>
          <cell r="I17">
            <v>0.0301673433764657</v>
          </cell>
          <cell r="J17">
            <v>0.0235049638242329</v>
          </cell>
        </row>
        <row r="17">
          <cell r="L17">
            <v>600</v>
          </cell>
        </row>
        <row r="18">
          <cell r="E18" t="str">
            <v>新野县</v>
          </cell>
          <cell r="F18">
            <v>12.3227349994561</v>
          </cell>
          <cell r="G18">
            <v>0.0216359161543915</v>
          </cell>
          <cell r="H18">
            <v>3323</v>
          </cell>
          <cell r="I18">
            <v>0.0252191401358479</v>
          </cell>
          <cell r="J18">
            <v>0.0234275281451197</v>
          </cell>
        </row>
        <row r="18">
          <cell r="L18">
            <v>600</v>
          </cell>
        </row>
        <row r="19">
          <cell r="E19" t="str">
            <v>大冶市</v>
          </cell>
          <cell r="F19">
            <v>16.2791028032075</v>
          </cell>
          <cell r="G19">
            <v>0.0285823969544475</v>
          </cell>
          <cell r="H19">
            <v>2406</v>
          </cell>
          <cell r="I19">
            <v>0.0182597806701324</v>
          </cell>
          <cell r="J19">
            <v>0.02342108881229</v>
          </cell>
        </row>
        <row r="19">
          <cell r="L19">
            <v>600</v>
          </cell>
        </row>
        <row r="20">
          <cell r="E20" t="str">
            <v>惠民县</v>
          </cell>
          <cell r="F20">
            <v>10.7501557049946</v>
          </cell>
          <cell r="G20">
            <v>0.0188748250684757</v>
          </cell>
          <cell r="H20">
            <v>3605</v>
          </cell>
          <cell r="I20">
            <v>0.0273593139301028</v>
          </cell>
          <cell r="J20">
            <v>0.0231170694992893</v>
          </cell>
        </row>
        <row r="20">
          <cell r="L20">
            <v>500</v>
          </cell>
        </row>
        <row r="21">
          <cell r="E21" t="str">
            <v>北流市</v>
          </cell>
          <cell r="F21">
            <v>20.6081536780209</v>
          </cell>
          <cell r="G21">
            <v>0.0361832243486658</v>
          </cell>
          <cell r="H21">
            <v>1046</v>
          </cell>
          <cell r="I21">
            <v>0.0079383751375555</v>
          </cell>
          <cell r="J21">
            <v>0.0220607997431106</v>
          </cell>
        </row>
        <row r="21">
          <cell r="L21">
            <v>500</v>
          </cell>
        </row>
        <row r="22">
          <cell r="E22" t="str">
            <v>梅河口市</v>
          </cell>
          <cell r="F22">
            <v>10.2327992139738</v>
          </cell>
          <cell r="G22">
            <v>0.0179664648982578</v>
          </cell>
          <cell r="H22">
            <v>3392</v>
          </cell>
          <cell r="I22">
            <v>0.0257427996812507</v>
          </cell>
          <cell r="J22">
            <v>0.0218546322897543</v>
          </cell>
        </row>
        <row r="22">
          <cell r="L22">
            <v>500</v>
          </cell>
        </row>
        <row r="23">
          <cell r="E23" t="str">
            <v>兴国县</v>
          </cell>
          <cell r="F23">
            <v>11.2096783096162</v>
          </cell>
          <cell r="G23">
            <v>0.0196816421058526</v>
          </cell>
          <cell r="H23">
            <v>3136</v>
          </cell>
          <cell r="I23">
            <v>0.0237999468751186</v>
          </cell>
          <cell r="J23">
            <v>0.0217407944904856</v>
          </cell>
        </row>
        <row r="23">
          <cell r="L23">
            <v>500</v>
          </cell>
        </row>
        <row r="24">
          <cell r="E24" t="str">
            <v>宝坻区</v>
          </cell>
          <cell r="F24">
            <v>12.8780188695465</v>
          </cell>
          <cell r="G24">
            <v>0.0226108681642898</v>
          </cell>
          <cell r="H24">
            <v>2590</v>
          </cell>
          <cell r="I24">
            <v>0.0196562061245399</v>
          </cell>
          <cell r="J24">
            <v>0.0211335371444148</v>
          </cell>
        </row>
        <row r="24">
          <cell r="L24">
            <v>500</v>
          </cell>
        </row>
        <row r="25">
          <cell r="E25" t="str">
            <v>望城区</v>
          </cell>
          <cell r="F25">
            <v>10.3328411654274</v>
          </cell>
          <cell r="G25">
            <v>0.0181421157804417</v>
          </cell>
          <cell r="H25">
            <v>3116</v>
          </cell>
          <cell r="I25">
            <v>0.0236481614996395</v>
          </cell>
          <cell r="J25">
            <v>0.0208951386400406</v>
          </cell>
        </row>
        <row r="25">
          <cell r="L25">
            <v>500</v>
          </cell>
        </row>
        <row r="26">
          <cell r="E26" t="str">
            <v>湘乡市</v>
          </cell>
          <cell r="F26">
            <v>14.5053712309125</v>
          </cell>
          <cell r="G26">
            <v>0.0254681282811161</v>
          </cell>
          <cell r="H26">
            <v>2081</v>
          </cell>
          <cell r="I26">
            <v>0.0157932683185975</v>
          </cell>
          <cell r="J26">
            <v>0.0206306982998568</v>
          </cell>
        </row>
        <row r="26">
          <cell r="L26">
            <v>500</v>
          </cell>
        </row>
        <row r="27">
          <cell r="E27" t="str">
            <v>金寨县</v>
          </cell>
          <cell r="F27">
            <v>10.6659613976387</v>
          </cell>
          <cell r="G27">
            <v>0.0187269990400244</v>
          </cell>
          <cell r="H27">
            <v>2959</v>
          </cell>
          <cell r="I27">
            <v>0.0224566463021288</v>
          </cell>
          <cell r="J27">
            <v>0.0205918226710766</v>
          </cell>
        </row>
        <row r="27">
          <cell r="L27">
            <v>500</v>
          </cell>
        </row>
        <row r="28">
          <cell r="E28" t="str">
            <v>临渭区</v>
          </cell>
          <cell r="F28">
            <v>13.9769192062787</v>
          </cell>
          <cell r="G28">
            <v>0.0245402868808831</v>
          </cell>
          <cell r="H28">
            <v>1892</v>
          </cell>
          <cell r="I28">
            <v>0.0143588965203203</v>
          </cell>
          <cell r="J28">
            <v>0.0194495917006017</v>
          </cell>
        </row>
        <row r="28">
          <cell r="L28">
            <v>500</v>
          </cell>
        </row>
        <row r="29">
          <cell r="E29" t="str">
            <v>南山区</v>
          </cell>
          <cell r="F29">
            <v>11.9576071951991</v>
          </cell>
          <cell r="G29">
            <v>0.0209948348880258</v>
          </cell>
          <cell r="H29">
            <v>2161</v>
          </cell>
          <cell r="I29">
            <v>0.0164004098205138</v>
          </cell>
          <cell r="J29">
            <v>0.0186976223542698</v>
          </cell>
        </row>
        <row r="29">
          <cell r="L29">
            <v>500</v>
          </cell>
        </row>
        <row r="30">
          <cell r="E30" t="str">
            <v>巴州区</v>
          </cell>
          <cell r="F30">
            <v>13.8615902112578</v>
          </cell>
          <cell r="G30">
            <v>0.0243377954318214</v>
          </cell>
          <cell r="H30">
            <v>1682</v>
          </cell>
          <cell r="I30">
            <v>0.01276515007779</v>
          </cell>
          <cell r="J30">
            <v>0.0185514727548057</v>
          </cell>
        </row>
        <row r="30">
          <cell r="L30">
            <v>500</v>
          </cell>
        </row>
        <row r="31">
          <cell r="E31" t="str">
            <v>汨罗市</v>
          </cell>
          <cell r="F31">
            <v>11.9865019379444</v>
          </cell>
          <cell r="G31">
            <v>0.0210455674755047</v>
          </cell>
          <cell r="H31">
            <v>2005</v>
          </cell>
          <cell r="I31">
            <v>0.015216483891777</v>
          </cell>
          <cell r="J31">
            <v>0.0181310256836409</v>
          </cell>
        </row>
        <row r="31">
          <cell r="L31">
            <v>500</v>
          </cell>
        </row>
        <row r="32">
          <cell r="E32" t="str">
            <v>谷城县</v>
          </cell>
          <cell r="F32">
            <v>9.54177732709656</v>
          </cell>
          <cell r="G32">
            <v>0.0167531878452347</v>
          </cell>
          <cell r="H32">
            <v>2535</v>
          </cell>
          <cell r="I32">
            <v>0.0192387963419724</v>
          </cell>
          <cell r="J32">
            <v>0.0179959920936036</v>
          </cell>
        </row>
        <row r="32">
          <cell r="L32">
            <v>500</v>
          </cell>
        </row>
        <row r="33">
          <cell r="E33" t="str">
            <v>宁晋县</v>
          </cell>
          <cell r="F33">
            <v>13.5642437567432</v>
          </cell>
          <cell r="G33">
            <v>0.0238157227783913</v>
          </cell>
          <cell r="H33">
            <v>1456</v>
          </cell>
          <cell r="I33">
            <v>0.0110499753348765</v>
          </cell>
          <cell r="J33">
            <v>0.0174328490566339</v>
          </cell>
        </row>
        <row r="33">
          <cell r="L33">
            <v>500</v>
          </cell>
        </row>
        <row r="34">
          <cell r="E34" t="str">
            <v>望江县</v>
          </cell>
          <cell r="F34">
            <v>10.0682060322164</v>
          </cell>
          <cell r="G34">
            <v>0.0176774767572125</v>
          </cell>
          <cell r="H34">
            <v>1764</v>
          </cell>
          <cell r="I34">
            <v>0.0133874701172542</v>
          </cell>
          <cell r="J34">
            <v>0.0155324734372334</v>
          </cell>
        </row>
        <row r="34">
          <cell r="L34">
            <v>500</v>
          </cell>
        </row>
        <row r="35">
          <cell r="E35" t="str">
            <v>汤阴县</v>
          </cell>
          <cell r="F35">
            <v>7.57937248820626</v>
          </cell>
          <cell r="G35">
            <v>0.0133076518861252</v>
          </cell>
          <cell r="H35">
            <v>1783</v>
          </cell>
          <cell r="I35">
            <v>0.0135316662239593</v>
          </cell>
          <cell r="J35">
            <v>0.0134196590550423</v>
          </cell>
        </row>
        <row r="35">
          <cell r="L35">
            <v>500</v>
          </cell>
        </row>
        <row r="36">
          <cell r="E36" t="str">
            <v>浦城县</v>
          </cell>
          <cell r="F36">
            <v>5.07232633333333</v>
          </cell>
          <cell r="G36">
            <v>0.00890584981828762</v>
          </cell>
          <cell r="H36">
            <v>2264</v>
          </cell>
          <cell r="I36">
            <v>0.017182104504231</v>
          </cell>
          <cell r="J36">
            <v>0.0130439771612593</v>
          </cell>
        </row>
        <row r="36">
          <cell r="L36">
            <v>500</v>
          </cell>
        </row>
        <row r="37">
          <cell r="E37" t="str">
            <v>铁力市</v>
          </cell>
          <cell r="F37">
            <v>4.89473778351814</v>
          </cell>
          <cell r="G37">
            <v>0.00859404477062969</v>
          </cell>
          <cell r="H37">
            <v>2013</v>
          </cell>
          <cell r="I37">
            <v>0.0152771980419687</v>
          </cell>
          <cell r="J37">
            <v>0.0119356214062992</v>
          </cell>
        </row>
        <row r="37">
          <cell r="L37">
            <v>500</v>
          </cell>
        </row>
        <row r="38">
          <cell r="E38" t="str">
            <v>怀柔区</v>
          </cell>
          <cell r="F38">
            <v>4.35396974789916</v>
          </cell>
          <cell r="G38">
            <v>0.00764457926007998</v>
          </cell>
          <cell r="H38">
            <v>2136</v>
          </cell>
          <cell r="I38">
            <v>0.016210678101165</v>
          </cell>
          <cell r="J38">
            <v>0.0119276286806225</v>
          </cell>
        </row>
        <row r="38">
          <cell r="L38">
            <v>500</v>
          </cell>
        </row>
        <row r="39">
          <cell r="E39" t="str">
            <v>肃州区</v>
          </cell>
          <cell r="F39">
            <v>5.63652704375416</v>
          </cell>
          <cell r="G39">
            <v>0.00989645776899434</v>
          </cell>
          <cell r="H39">
            <v>1697</v>
          </cell>
          <cell r="I39">
            <v>0.0128789891093993</v>
          </cell>
          <cell r="J39">
            <v>0.0113877234391968</v>
          </cell>
        </row>
        <row r="39">
          <cell r="L39">
            <v>500</v>
          </cell>
        </row>
        <row r="40">
          <cell r="E40" t="str">
            <v>义县</v>
          </cell>
          <cell r="F40">
            <v>7.82038172830891</v>
          </cell>
          <cell r="G40">
            <v>0.0137308092218567</v>
          </cell>
          <cell r="H40">
            <v>1166</v>
          </cell>
          <cell r="I40">
            <v>0.00884908739042993</v>
          </cell>
          <cell r="J40">
            <v>0.0112899483061433</v>
          </cell>
        </row>
        <row r="40">
          <cell r="L40">
            <v>500</v>
          </cell>
        </row>
        <row r="41">
          <cell r="E41" t="str">
            <v>万柏林区</v>
          </cell>
          <cell r="F41">
            <v>9.14911692048801</v>
          </cell>
          <cell r="G41">
            <v>0.0160637655996937</v>
          </cell>
          <cell r="H41">
            <v>853</v>
          </cell>
          <cell r="I41">
            <v>0.00647364626418245</v>
          </cell>
          <cell r="J41">
            <v>0.0112687059319381</v>
          </cell>
        </row>
        <row r="41">
          <cell r="L41">
            <v>500</v>
          </cell>
        </row>
        <row r="42">
          <cell r="E42" t="str">
            <v>青县</v>
          </cell>
          <cell r="F42">
            <v>6.82975445383016</v>
          </cell>
          <cell r="G42">
            <v>0.011991493343375</v>
          </cell>
          <cell r="H42">
            <v>1299</v>
          </cell>
          <cell r="I42">
            <v>0.00985846013736576</v>
          </cell>
          <cell r="J42">
            <v>0.0109249767403704</v>
          </cell>
        </row>
        <row r="42">
          <cell r="L42">
            <v>500</v>
          </cell>
        </row>
        <row r="43">
          <cell r="E43" t="str">
            <v>新县</v>
          </cell>
          <cell r="F43">
            <v>5.50856460395795</v>
          </cell>
          <cell r="G43">
            <v>0.0096717848681761</v>
          </cell>
          <cell r="H43">
            <v>1408</v>
          </cell>
          <cell r="I43">
            <v>0.0106856904337267</v>
          </cell>
          <cell r="J43">
            <v>0.0101787376509514</v>
          </cell>
        </row>
        <row r="43">
          <cell r="L43">
            <v>500</v>
          </cell>
        </row>
        <row r="44">
          <cell r="E44" t="str">
            <v>从化区</v>
          </cell>
          <cell r="F44">
            <v>6.33079144104534</v>
          </cell>
          <cell r="G44">
            <v>0.0111154279318222</v>
          </cell>
          <cell r="H44">
            <v>1176</v>
          </cell>
          <cell r="I44">
            <v>0.00892498007816947</v>
          </cell>
          <cell r="J44">
            <v>0.0100202040049958</v>
          </cell>
        </row>
        <row r="44">
          <cell r="L44">
            <v>500</v>
          </cell>
        </row>
        <row r="45">
          <cell r="E45" t="str">
            <v>罗甸县</v>
          </cell>
          <cell r="F45">
            <v>4.42273243037975</v>
          </cell>
          <cell r="G45">
            <v>0.00776531086980515</v>
          </cell>
          <cell r="H45">
            <v>1594</v>
          </cell>
          <cell r="I45">
            <v>0.0120972944256821</v>
          </cell>
          <cell r="J45">
            <v>0.00993130264774362</v>
          </cell>
        </row>
        <row r="45">
          <cell r="L45">
            <v>500</v>
          </cell>
        </row>
        <row r="46">
          <cell r="E46" t="str">
            <v>弥勒市</v>
          </cell>
          <cell r="F46">
            <v>6.45790379894312</v>
          </cell>
          <cell r="G46">
            <v>0.011338608282433</v>
          </cell>
          <cell r="H46">
            <v>1102</v>
          </cell>
          <cell r="I46">
            <v>0.0083633741888969</v>
          </cell>
          <cell r="J46">
            <v>0.00985099123566496</v>
          </cell>
        </row>
        <row r="46">
          <cell r="L46">
            <v>500</v>
          </cell>
        </row>
        <row r="47">
          <cell r="E47" t="str">
            <v>湄潭县</v>
          </cell>
          <cell r="F47">
            <v>6.27537223544304</v>
          </cell>
          <cell r="G47">
            <v>0.0110181244285165</v>
          </cell>
          <cell r="H47">
            <v>780</v>
          </cell>
          <cell r="I47">
            <v>0.00591962964368383</v>
          </cell>
          <cell r="J47">
            <v>0.00846887703610017</v>
          </cell>
        </row>
        <row r="47">
          <cell r="L47">
            <v>500</v>
          </cell>
        </row>
        <row r="48">
          <cell r="E48" t="str">
            <v>阿克苏市</v>
          </cell>
          <cell r="F48">
            <v>4.84576582254595</v>
          </cell>
          <cell r="G48">
            <v>0.00850806116053361</v>
          </cell>
          <cell r="H48">
            <v>1068</v>
          </cell>
          <cell r="I48">
            <v>0.00810533905058248</v>
          </cell>
          <cell r="J48">
            <v>0.00830670010555804</v>
          </cell>
        </row>
        <row r="48">
          <cell r="L48">
            <v>500</v>
          </cell>
        </row>
        <row r="49">
          <cell r="E49" t="str">
            <v>平罗县</v>
          </cell>
          <cell r="F49">
            <v>3.21183638069705</v>
          </cell>
          <cell r="G49">
            <v>0.00563925318831032</v>
          </cell>
          <cell r="H49">
            <v>1429</v>
          </cell>
          <cell r="I49">
            <v>0.0108450650779797</v>
          </cell>
          <cell r="J49">
            <v>0.00824215913314503</v>
          </cell>
        </row>
        <row r="49">
          <cell r="L49">
            <v>500</v>
          </cell>
        </row>
        <row r="50">
          <cell r="E50" t="str">
            <v>穆棱市</v>
          </cell>
          <cell r="F50">
            <v>4.53969616620464</v>
          </cell>
          <cell r="G50">
            <v>0.00797067255140614</v>
          </cell>
          <cell r="H50">
            <v>1018</v>
          </cell>
          <cell r="I50">
            <v>0.00772587561188479</v>
          </cell>
          <cell r="J50">
            <v>0.00784827408164547</v>
          </cell>
        </row>
        <row r="50">
          <cell r="L50">
            <v>400</v>
          </cell>
        </row>
        <row r="51">
          <cell r="E51" t="str">
            <v>翔安区</v>
          </cell>
          <cell r="F51">
            <v>5.15269351515152</v>
          </cell>
          <cell r="G51">
            <v>0.00904695628592322</v>
          </cell>
          <cell r="H51">
            <v>721</v>
          </cell>
          <cell r="I51">
            <v>0.00547186278602057</v>
          </cell>
          <cell r="J51">
            <v>0.0072594095359719</v>
          </cell>
        </row>
        <row r="51">
          <cell r="L51">
            <v>400</v>
          </cell>
        </row>
        <row r="52">
          <cell r="E52" t="str">
            <v>第二师 </v>
          </cell>
          <cell r="F52">
            <v>1.0664644714496</v>
          </cell>
          <cell r="G52">
            <v>0.00187246872443005</v>
          </cell>
          <cell r="H52">
            <v>1642</v>
          </cell>
          <cell r="I52">
            <v>0.0124615793268319</v>
          </cell>
          <cell r="J52">
            <v>0.00716702402563095</v>
          </cell>
        </row>
        <row r="52">
          <cell r="L52">
            <v>400</v>
          </cell>
        </row>
        <row r="53">
          <cell r="E53" t="str">
            <v>莫力达瓦达斡尔族自治旗</v>
          </cell>
          <cell r="F53">
            <v>4.52748048790405</v>
          </cell>
          <cell r="G53">
            <v>0.00794922460243278</v>
          </cell>
          <cell r="H53">
            <v>752</v>
          </cell>
          <cell r="I53">
            <v>0.00570713011801313</v>
          </cell>
          <cell r="J53">
            <v>0.00682817736022295</v>
          </cell>
        </row>
        <row r="53">
          <cell r="L53">
            <v>400</v>
          </cell>
        </row>
        <row r="54">
          <cell r="E54" t="str">
            <v>黎川县</v>
          </cell>
          <cell r="F54">
            <v>3.22778008624407</v>
          </cell>
          <cell r="G54">
            <v>0.00566724670406967</v>
          </cell>
          <cell r="H54">
            <v>965</v>
          </cell>
          <cell r="I54">
            <v>0.00732364436686525</v>
          </cell>
          <cell r="J54">
            <v>0.00649544553546746</v>
          </cell>
        </row>
        <row r="54">
          <cell r="L54">
            <v>400</v>
          </cell>
        </row>
        <row r="55">
          <cell r="E55" t="str">
            <v>扶风县</v>
          </cell>
          <cell r="F55">
            <v>6.28660646626191</v>
          </cell>
          <cell r="G55">
            <v>0.0110378491792368</v>
          </cell>
          <cell r="H55">
            <v>244</v>
          </cell>
          <cell r="I55">
            <v>0.00185178158084469</v>
          </cell>
          <cell r="J55">
            <v>0.00644481538004072</v>
          </cell>
        </row>
        <row r="55">
          <cell r="L55">
            <v>400</v>
          </cell>
        </row>
        <row r="56">
          <cell r="E56" t="str">
            <v>翼城县</v>
          </cell>
          <cell r="F56">
            <v>4.39222079091291</v>
          </cell>
          <cell r="G56">
            <v>0.00771173937993163</v>
          </cell>
          <cell r="H56">
            <v>590</v>
          </cell>
          <cell r="I56">
            <v>0.00447766857663264</v>
          </cell>
          <cell r="J56">
            <v>0.00609470397828213</v>
          </cell>
        </row>
        <row r="56">
          <cell r="L56">
            <v>400</v>
          </cell>
        </row>
        <row r="57">
          <cell r="E57" t="str">
            <v>临高县</v>
          </cell>
          <cell r="F57">
            <v>5.7684926295768</v>
          </cell>
          <cell r="G57">
            <v>0.0101281592825179</v>
          </cell>
          <cell r="H57">
            <v>114</v>
          </cell>
          <cell r="I57">
            <v>0.000865176640230714</v>
          </cell>
          <cell r="J57">
            <v>0.0054966679613743</v>
          </cell>
        </row>
        <row r="57">
          <cell r="L57">
            <v>400</v>
          </cell>
        </row>
        <row r="58">
          <cell r="E58" t="str">
            <v>仁化县</v>
          </cell>
          <cell r="F58">
            <v>2.31859829376282</v>
          </cell>
          <cell r="G58">
            <v>0.00407093054275549</v>
          </cell>
          <cell r="H58">
            <v>644</v>
          </cell>
          <cell r="I58">
            <v>0.00488748909042614</v>
          </cell>
          <cell r="J58">
            <v>0.00447920981659081</v>
          </cell>
        </row>
        <row r="58">
          <cell r="L58">
            <v>400</v>
          </cell>
        </row>
        <row r="59">
          <cell r="E59" t="str">
            <v>景宁畲族自治县</v>
          </cell>
          <cell r="F59">
            <v>2.49294213659101</v>
          </cell>
          <cell r="G59">
            <v>0.00437703862392672</v>
          </cell>
          <cell r="H59">
            <v>550</v>
          </cell>
          <cell r="I59">
            <v>0.0041740978256745</v>
          </cell>
          <cell r="J59">
            <v>0.00427556822480061</v>
          </cell>
        </row>
        <row r="59">
          <cell r="L59">
            <v>400</v>
          </cell>
        </row>
        <row r="60">
          <cell r="E60" t="str">
            <v>四子王旗</v>
          </cell>
          <cell r="F60">
            <v>3.00746443179508</v>
          </cell>
          <cell r="G60">
            <v>0.00528042259177896</v>
          </cell>
          <cell r="H60">
            <v>80</v>
          </cell>
          <cell r="I60">
            <v>0.00060714150191629</v>
          </cell>
          <cell r="J60">
            <v>0.00294378204684763</v>
          </cell>
        </row>
        <row r="60">
          <cell r="L60">
            <v>400</v>
          </cell>
        </row>
        <row r="61">
          <cell r="E61" t="str">
            <v>古城区</v>
          </cell>
          <cell r="F61">
            <v>1.90512858153372</v>
          </cell>
          <cell r="G61">
            <v>0.00334497189586711</v>
          </cell>
          <cell r="H61">
            <v>280</v>
          </cell>
          <cell r="I61">
            <v>0.00212499525670702</v>
          </cell>
          <cell r="J61">
            <v>0.00273498357628706</v>
          </cell>
        </row>
        <row r="61">
          <cell r="L61">
            <v>400</v>
          </cell>
        </row>
        <row r="62">
          <cell r="E62" t="str">
            <v>共和县</v>
          </cell>
          <cell r="F62">
            <v>1.36428208073515</v>
          </cell>
          <cell r="G62">
            <v>0.00239536861833249</v>
          </cell>
          <cell r="H62">
            <v>100</v>
          </cell>
          <cell r="I62">
            <v>0.000758926877395363</v>
          </cell>
          <cell r="J62">
            <v>0.00157714774786393</v>
          </cell>
        </row>
        <row r="62">
          <cell r="L62">
            <v>400</v>
          </cell>
        </row>
        <row r="63">
          <cell r="E63" t="str">
            <v>林周县</v>
          </cell>
          <cell r="F63">
            <v>0.386981769436997</v>
          </cell>
          <cell r="G63">
            <v>0.000679451851978195</v>
          </cell>
          <cell r="H63">
            <v>114</v>
          </cell>
          <cell r="I63">
            <v>0.000865176640230714</v>
          </cell>
          <cell r="J63">
            <v>0.000772314246104455</v>
          </cell>
        </row>
        <row r="63">
          <cell r="L63">
            <v>400</v>
          </cell>
        </row>
      </sheetData>
      <sheetData sheetId="2">
        <row r="5">
          <cell r="D5" t="str">
            <v>朝阳区</v>
          </cell>
          <cell r="E5">
            <v>7230</v>
          </cell>
          <cell r="F5">
            <v>0.10405872193437</v>
          </cell>
        </row>
        <row r="5">
          <cell r="H5">
            <v>400</v>
          </cell>
        </row>
        <row r="6">
          <cell r="D6" t="str">
            <v>如皋市</v>
          </cell>
          <cell r="E6">
            <v>5954</v>
          </cell>
          <cell r="F6">
            <v>0.0856937248128958</v>
          </cell>
        </row>
        <row r="6">
          <cell r="H6">
            <v>400</v>
          </cell>
        </row>
        <row r="7">
          <cell r="D7" t="str">
            <v>肥西县</v>
          </cell>
          <cell r="E7">
            <v>4684</v>
          </cell>
          <cell r="F7">
            <v>0.0674150834772596</v>
          </cell>
        </row>
        <row r="7">
          <cell r="H7">
            <v>400</v>
          </cell>
        </row>
        <row r="8">
          <cell r="D8" t="str">
            <v>盘州市</v>
          </cell>
          <cell r="E8">
            <v>3950</v>
          </cell>
          <cell r="F8">
            <v>0.0568508923431203</v>
          </cell>
        </row>
        <row r="8">
          <cell r="H8">
            <v>400</v>
          </cell>
        </row>
        <row r="9">
          <cell r="D9" t="str">
            <v>普陀区</v>
          </cell>
          <cell r="E9">
            <v>3179</v>
          </cell>
          <cell r="F9">
            <v>0.0457541738629822</v>
          </cell>
        </row>
        <row r="9">
          <cell r="H9">
            <v>400</v>
          </cell>
        </row>
        <row r="10">
          <cell r="D10" t="str">
            <v>宁远县</v>
          </cell>
          <cell r="E10">
            <v>3114</v>
          </cell>
          <cell r="F10">
            <v>0.0448186528497409</v>
          </cell>
        </row>
        <row r="10">
          <cell r="H10">
            <v>400</v>
          </cell>
        </row>
        <row r="11">
          <cell r="D11" t="str">
            <v>第八师</v>
          </cell>
          <cell r="E11">
            <v>3102</v>
          </cell>
          <cell r="F11">
            <v>0.0446459412780656</v>
          </cell>
        </row>
        <row r="11">
          <cell r="H11">
            <v>400</v>
          </cell>
        </row>
        <row r="12">
          <cell r="D12" t="str">
            <v>惠城区</v>
          </cell>
          <cell r="E12">
            <v>2982</v>
          </cell>
          <cell r="F12">
            <v>0.0429188255613126</v>
          </cell>
        </row>
        <row r="12">
          <cell r="H12">
            <v>400</v>
          </cell>
        </row>
        <row r="13">
          <cell r="D13" t="str">
            <v>福安市</v>
          </cell>
          <cell r="E13">
            <v>2552</v>
          </cell>
          <cell r="F13">
            <v>0.0367299942429476</v>
          </cell>
        </row>
        <row r="13">
          <cell r="H13">
            <v>300</v>
          </cell>
        </row>
        <row r="14">
          <cell r="D14" t="str">
            <v>忠县</v>
          </cell>
          <cell r="E14">
            <v>2391</v>
          </cell>
          <cell r="F14">
            <v>0.034412780656304</v>
          </cell>
        </row>
        <row r="14">
          <cell r="H14">
            <v>300</v>
          </cell>
        </row>
        <row r="15">
          <cell r="D15" t="str">
            <v>建水县</v>
          </cell>
          <cell r="E15">
            <v>2342</v>
          </cell>
          <cell r="F15">
            <v>0.0337075417386298</v>
          </cell>
        </row>
        <row r="15">
          <cell r="H15">
            <v>300</v>
          </cell>
        </row>
        <row r="16">
          <cell r="D16" t="str">
            <v>西乡塘区</v>
          </cell>
          <cell r="E16">
            <v>2320</v>
          </cell>
          <cell r="F16">
            <v>0.0333909038572251</v>
          </cell>
        </row>
        <row r="16">
          <cell r="H16">
            <v>300</v>
          </cell>
        </row>
        <row r="17">
          <cell r="D17" t="str">
            <v>延吉市</v>
          </cell>
          <cell r="E17">
            <v>2207</v>
          </cell>
          <cell r="F17">
            <v>0.0317645365572827</v>
          </cell>
        </row>
        <row r="17">
          <cell r="H17">
            <v>300</v>
          </cell>
        </row>
        <row r="18">
          <cell r="D18" t="str">
            <v>富平县</v>
          </cell>
          <cell r="E18">
            <v>2022</v>
          </cell>
          <cell r="F18">
            <v>0.0291018998272884</v>
          </cell>
        </row>
        <row r="18">
          <cell r="H18">
            <v>300</v>
          </cell>
        </row>
        <row r="19">
          <cell r="D19" t="str">
            <v>琼海市</v>
          </cell>
          <cell r="E19">
            <v>1938</v>
          </cell>
          <cell r="F19">
            <v>0.0278929188255613</v>
          </cell>
        </row>
        <row r="19">
          <cell r="H19">
            <v>300</v>
          </cell>
        </row>
        <row r="20">
          <cell r="D20" t="str">
            <v>和平区</v>
          </cell>
          <cell r="E20">
            <v>1882</v>
          </cell>
          <cell r="F20">
            <v>0.0270869314910766</v>
          </cell>
        </row>
        <row r="20">
          <cell r="H20">
            <v>300</v>
          </cell>
        </row>
        <row r="21">
          <cell r="D21" t="str">
            <v>宜都市</v>
          </cell>
          <cell r="E21">
            <v>1862</v>
          </cell>
          <cell r="F21">
            <v>0.0267990788716177</v>
          </cell>
        </row>
        <row r="21">
          <cell r="H21">
            <v>300</v>
          </cell>
        </row>
        <row r="22">
          <cell r="D22" t="str">
            <v>灵宝市</v>
          </cell>
          <cell r="E22">
            <v>1521</v>
          </cell>
          <cell r="F22">
            <v>0.0218911917098446</v>
          </cell>
        </row>
        <row r="22">
          <cell r="H22">
            <v>300</v>
          </cell>
        </row>
        <row r="23">
          <cell r="D23" t="str">
            <v>荣成市</v>
          </cell>
          <cell r="E23">
            <v>1486</v>
          </cell>
          <cell r="F23">
            <v>0.0213874496257916</v>
          </cell>
        </row>
        <row r="23">
          <cell r="H23">
            <v>300</v>
          </cell>
        </row>
        <row r="24">
          <cell r="D24" t="str">
            <v>静宁县</v>
          </cell>
          <cell r="E24">
            <v>1483</v>
          </cell>
          <cell r="F24">
            <v>0.0213442717328728</v>
          </cell>
        </row>
        <row r="24">
          <cell r="H24">
            <v>300</v>
          </cell>
        </row>
        <row r="25">
          <cell r="D25" t="str">
            <v>李沧区</v>
          </cell>
          <cell r="E25">
            <v>1401</v>
          </cell>
          <cell r="F25">
            <v>0.0201640759930915</v>
          </cell>
        </row>
        <row r="25">
          <cell r="H25">
            <v>300</v>
          </cell>
        </row>
        <row r="26">
          <cell r="D26" t="str">
            <v>秀洲区</v>
          </cell>
          <cell r="E26">
            <v>1380</v>
          </cell>
          <cell r="F26">
            <v>0.0198618307426598</v>
          </cell>
        </row>
        <row r="26">
          <cell r="H26">
            <v>300</v>
          </cell>
        </row>
        <row r="27">
          <cell r="D27" t="str">
            <v>武侯区</v>
          </cell>
          <cell r="E27">
            <v>1203</v>
          </cell>
          <cell r="F27">
            <v>0.017314335060449</v>
          </cell>
        </row>
        <row r="27">
          <cell r="H27">
            <v>300</v>
          </cell>
        </row>
        <row r="28">
          <cell r="D28" t="str">
            <v>北辰区</v>
          </cell>
          <cell r="E28">
            <v>1166</v>
          </cell>
          <cell r="F28">
            <v>0.0167818077144502</v>
          </cell>
        </row>
        <row r="28">
          <cell r="H28">
            <v>300</v>
          </cell>
        </row>
        <row r="29">
          <cell r="D29" t="str">
            <v>金凤区</v>
          </cell>
          <cell r="E29">
            <v>1131</v>
          </cell>
          <cell r="F29">
            <v>0.0162780656303972</v>
          </cell>
        </row>
        <row r="29">
          <cell r="H29">
            <v>300</v>
          </cell>
        </row>
        <row r="30">
          <cell r="D30" t="str">
            <v>东胜区</v>
          </cell>
          <cell r="E30">
            <v>1091</v>
          </cell>
          <cell r="F30">
            <v>0.0157023603914796</v>
          </cell>
        </row>
        <row r="30">
          <cell r="H30">
            <v>200</v>
          </cell>
        </row>
        <row r="31">
          <cell r="D31" t="str">
            <v>冀州区</v>
          </cell>
          <cell r="E31">
            <v>1012</v>
          </cell>
          <cell r="F31">
            <v>0.0145653425446172</v>
          </cell>
        </row>
        <row r="31">
          <cell r="H31">
            <v>200</v>
          </cell>
        </row>
        <row r="32">
          <cell r="D32" t="str">
            <v>伊宁市</v>
          </cell>
          <cell r="E32">
            <v>996</v>
          </cell>
          <cell r="F32">
            <v>0.0143350604490501</v>
          </cell>
        </row>
        <row r="32">
          <cell r="H32">
            <v>200</v>
          </cell>
        </row>
        <row r="33">
          <cell r="D33" t="str">
            <v>濂溪区</v>
          </cell>
          <cell r="E33">
            <v>726</v>
          </cell>
          <cell r="F33">
            <v>0.0104490500863558</v>
          </cell>
        </row>
        <row r="33">
          <cell r="H33">
            <v>200</v>
          </cell>
        </row>
        <row r="34">
          <cell r="D34" t="str">
            <v>鸡东县</v>
          </cell>
          <cell r="E34">
            <v>709</v>
          </cell>
          <cell r="F34">
            <v>0.0102043753598158</v>
          </cell>
        </row>
        <row r="34">
          <cell r="H34">
            <v>200</v>
          </cell>
        </row>
        <row r="35">
          <cell r="D35" t="str">
            <v>侯马市</v>
          </cell>
          <cell r="E35">
            <v>284</v>
          </cell>
          <cell r="F35">
            <v>0.00408750719631549</v>
          </cell>
        </row>
        <row r="35">
          <cell r="H35">
            <v>200</v>
          </cell>
        </row>
        <row r="36">
          <cell r="D36" t="str">
            <v>湟源县</v>
          </cell>
          <cell r="E36">
            <v>126</v>
          </cell>
          <cell r="F36">
            <v>0.00181347150259067</v>
          </cell>
        </row>
        <row r="36">
          <cell r="H36">
            <v>200</v>
          </cell>
        </row>
        <row r="37">
          <cell r="D37" t="str">
            <v>堆龙德庆区</v>
          </cell>
          <cell r="E37">
            <v>54</v>
          </cell>
          <cell r="F37">
            <v>0.00077720207253886</v>
          </cell>
        </row>
        <row r="37">
          <cell r="H37">
            <v>200</v>
          </cell>
        </row>
      </sheetData>
      <sheetData sheetId="3">
        <row r="5">
          <cell r="J5">
            <v>400</v>
          </cell>
        </row>
        <row r="6">
          <cell r="J6">
            <v>400</v>
          </cell>
        </row>
        <row r="7">
          <cell r="J7">
            <v>400</v>
          </cell>
        </row>
        <row r="8">
          <cell r="J8">
            <v>400</v>
          </cell>
        </row>
        <row r="9">
          <cell r="J9">
            <v>400</v>
          </cell>
        </row>
        <row r="10">
          <cell r="J10">
            <v>400</v>
          </cell>
        </row>
        <row r="11">
          <cell r="J11">
            <v>400</v>
          </cell>
        </row>
        <row r="12">
          <cell r="J12">
            <v>400</v>
          </cell>
        </row>
        <row r="13">
          <cell r="J13">
            <v>400</v>
          </cell>
        </row>
        <row r="14">
          <cell r="J14">
            <v>300</v>
          </cell>
        </row>
        <row r="15">
          <cell r="J15">
            <v>300</v>
          </cell>
        </row>
        <row r="16">
          <cell r="J16">
            <v>300</v>
          </cell>
        </row>
        <row r="17">
          <cell r="J17">
            <v>300</v>
          </cell>
        </row>
        <row r="18">
          <cell r="J18">
            <v>300</v>
          </cell>
        </row>
        <row r="19">
          <cell r="J19">
            <v>300</v>
          </cell>
        </row>
        <row r="20">
          <cell r="J20">
            <v>300</v>
          </cell>
        </row>
        <row r="21">
          <cell r="J21">
            <v>300</v>
          </cell>
        </row>
        <row r="22">
          <cell r="J22">
            <v>300</v>
          </cell>
        </row>
        <row r="23">
          <cell r="J23">
            <v>300</v>
          </cell>
        </row>
        <row r="24">
          <cell r="J24">
            <v>300</v>
          </cell>
        </row>
        <row r="25">
          <cell r="J25">
            <v>300</v>
          </cell>
        </row>
        <row r="26">
          <cell r="J26">
            <v>300</v>
          </cell>
        </row>
        <row r="27">
          <cell r="J27">
            <v>300</v>
          </cell>
        </row>
        <row r="28">
          <cell r="J28">
            <v>300</v>
          </cell>
        </row>
        <row r="29">
          <cell r="J29">
            <v>300</v>
          </cell>
        </row>
        <row r="30">
          <cell r="J30">
            <v>300</v>
          </cell>
        </row>
        <row r="31">
          <cell r="J31">
            <v>200</v>
          </cell>
        </row>
        <row r="32">
          <cell r="J32">
            <v>200</v>
          </cell>
        </row>
        <row r="33">
          <cell r="J33">
            <v>200</v>
          </cell>
        </row>
        <row r="34">
          <cell r="J34">
            <v>200</v>
          </cell>
        </row>
        <row r="35">
          <cell r="J35">
            <v>200</v>
          </cell>
        </row>
        <row r="36">
          <cell r="J36">
            <v>200</v>
          </cell>
        </row>
        <row r="37">
          <cell r="J37">
            <v>200</v>
          </cell>
        </row>
        <row r="38">
          <cell r="J38">
            <v>200</v>
          </cell>
        </row>
        <row r="39">
          <cell r="J39">
            <v>200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1D41D5"/>
  </sheetPr>
  <dimension ref="A1:L66"/>
  <sheetViews>
    <sheetView tabSelected="1" zoomScale="85" zoomScaleNormal="85" workbookViewId="0">
      <pane ySplit="5" topLeftCell="A6" activePane="bottomLeft" state="frozen"/>
      <selection/>
      <selection pane="bottomLeft" activeCell="D21" sqref="D21"/>
    </sheetView>
  </sheetViews>
  <sheetFormatPr defaultColWidth="8.83333333333333" defaultRowHeight="13.5"/>
  <cols>
    <col min="1" max="1" width="18.7666666666667" customWidth="true"/>
    <col min="2" max="2" width="14.9083333333333" style="2" customWidth="true"/>
    <col min="3" max="3" width="17.375" style="2" customWidth="true"/>
    <col min="4" max="4" width="16.125" style="2" customWidth="true"/>
    <col min="5" max="5" width="17.0583333333333" style="2" customWidth="true"/>
    <col min="6" max="6" width="16.7583333333333" style="2" customWidth="true"/>
    <col min="7" max="7" width="16.125" style="2" customWidth="true"/>
    <col min="8" max="8" width="16.1416666666667" style="2" customWidth="true"/>
    <col min="9" max="9" width="17.15" style="2" customWidth="true"/>
    <col min="10" max="10" width="16.125" style="2" customWidth="true"/>
    <col min="11" max="11" width="17.5583333333333" style="2" customWidth="true"/>
    <col min="12" max="12" width="9.16666666666667" customWidth="true"/>
  </cols>
  <sheetData>
    <row r="1" s="1" customFormat="true" ht="22" customHeight="true" spans="1:11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ht="48" customHeight="true" spans="1:12">
      <c r="A4" s="5" t="s">
        <v>2</v>
      </c>
      <c r="B4" s="6" t="s">
        <v>3</v>
      </c>
      <c r="C4" s="7"/>
      <c r="D4" s="8"/>
      <c r="E4" s="12" t="s">
        <v>4</v>
      </c>
      <c r="F4" s="17"/>
      <c r="G4" s="18"/>
      <c r="H4" s="19" t="s">
        <v>5</v>
      </c>
      <c r="I4" s="33"/>
      <c r="J4" s="34"/>
      <c r="K4" s="35" t="s">
        <v>6</v>
      </c>
      <c r="L4" s="35" t="s">
        <v>7</v>
      </c>
    </row>
    <row r="5" ht="52" customHeight="true" spans="1:12">
      <c r="A5" s="9"/>
      <c r="B5" s="10" t="s">
        <v>8</v>
      </c>
      <c r="C5" s="10" t="s">
        <v>9</v>
      </c>
      <c r="D5" s="11" t="s">
        <v>10</v>
      </c>
      <c r="E5" s="10" t="s">
        <v>8</v>
      </c>
      <c r="F5" s="10" t="s">
        <v>9</v>
      </c>
      <c r="G5" s="11" t="s">
        <v>10</v>
      </c>
      <c r="H5" s="10" t="s">
        <v>8</v>
      </c>
      <c r="I5" s="10" t="s">
        <v>9</v>
      </c>
      <c r="J5" s="11" t="s">
        <v>10</v>
      </c>
      <c r="K5" s="36"/>
      <c r="L5" s="36"/>
    </row>
    <row r="6" ht="25" customHeight="true" spans="1:12">
      <c r="A6" s="9" t="s">
        <v>11</v>
      </c>
      <c r="B6" s="10"/>
      <c r="C6" s="10"/>
      <c r="D6" s="12">
        <f>SUM(D7:D65)</f>
        <v>29600</v>
      </c>
      <c r="E6" s="12"/>
      <c r="F6" s="12"/>
      <c r="G6" s="12">
        <f>SUM(G7:G65)</f>
        <v>9900</v>
      </c>
      <c r="H6" s="10"/>
      <c r="I6" s="10"/>
      <c r="J6" s="12">
        <v>10500</v>
      </c>
      <c r="K6" s="36">
        <f>D6+G6+J6</f>
        <v>50000</v>
      </c>
      <c r="L6" s="36"/>
    </row>
    <row r="7" ht="18" customHeight="true" spans="1:12">
      <c r="A7" s="13" t="s">
        <v>12</v>
      </c>
      <c r="B7" s="14"/>
      <c r="C7" s="14" t="s">
        <v>13</v>
      </c>
      <c r="D7" s="15">
        <f>VLOOKUP(C7,[1]项目1—县域养老服务体系创新试点项目地区!$E$5:$L$63,8,FALSE)</f>
        <v>500</v>
      </c>
      <c r="E7" s="14"/>
      <c r="F7" s="14" t="s">
        <v>14</v>
      </c>
      <c r="G7" s="20">
        <f>VLOOKUP(F7,[1]项目2—精神障碍社区康复服务试点项目地区!$D$5:$H$37,5,0)</f>
        <v>400</v>
      </c>
      <c r="H7" s="14"/>
      <c r="I7" s="14" t="s">
        <v>15</v>
      </c>
      <c r="J7" s="20">
        <f>[1]项目3—加强困境儿童关爱服务试点项目地区!J20</f>
        <v>300</v>
      </c>
      <c r="K7" s="37">
        <f>SUM(D7,G7,J7)</f>
        <v>1200</v>
      </c>
      <c r="L7" s="13"/>
    </row>
    <row r="8" ht="18" customHeight="true" spans="1:12">
      <c r="A8" s="13" t="s">
        <v>16</v>
      </c>
      <c r="B8" s="14"/>
      <c r="C8" s="14" t="s">
        <v>17</v>
      </c>
      <c r="D8" s="15">
        <f>VLOOKUP(C8,[1]项目1—县域养老服务体系创新试点项目地区!$E$5:$L$63,8,FALSE)</f>
        <v>500</v>
      </c>
      <c r="E8" s="14"/>
      <c r="F8" s="14" t="s">
        <v>18</v>
      </c>
      <c r="G8" s="20">
        <f>VLOOKUP(F8,[1]项目2—精神障碍社区康复服务试点项目地区!$D$5:$H$37,5,0)</f>
        <v>300</v>
      </c>
      <c r="H8" s="14"/>
      <c r="I8" s="14" t="s">
        <v>19</v>
      </c>
      <c r="J8" s="20">
        <f>[1]项目3—加强困境儿童关爱服务试点项目地区!J30</f>
        <v>300</v>
      </c>
      <c r="K8" s="37">
        <f>SUM(D8,G8,J8)</f>
        <v>1100</v>
      </c>
      <c r="L8" s="13"/>
    </row>
    <row r="9" ht="18" customHeight="true" spans="1:12">
      <c r="A9" s="13" t="s">
        <v>20</v>
      </c>
      <c r="B9" s="14" t="s">
        <v>21</v>
      </c>
      <c r="C9" s="14" t="s">
        <v>22</v>
      </c>
      <c r="D9" s="15">
        <f>VLOOKUP(C9,[1]项目1—县域养老服务体系创新试点项目地区!$E$5:$L$63,8,FALSE)</f>
        <v>500</v>
      </c>
      <c r="E9" s="14" t="s">
        <v>23</v>
      </c>
      <c r="F9" s="14" t="s">
        <v>24</v>
      </c>
      <c r="G9" s="21">
        <f>VLOOKUP(F9,[1]项目2—精神障碍社区康复服务试点项目地区!$D$5:$H$37,5,0)</f>
        <v>200</v>
      </c>
      <c r="H9" s="22" t="s">
        <v>25</v>
      </c>
      <c r="I9" s="22" t="s">
        <v>26</v>
      </c>
      <c r="J9" s="21">
        <f>[1]项目3—加强困境儿童关爱服务试点项目地区!J19</f>
        <v>300</v>
      </c>
      <c r="K9" s="38">
        <f>SUM(D9:D11,G9,J9)</f>
        <v>2100</v>
      </c>
      <c r="L9" s="13"/>
    </row>
    <row r="10" ht="18" customHeight="true" spans="1:12">
      <c r="A10" s="13"/>
      <c r="B10" s="14" t="s">
        <v>27</v>
      </c>
      <c r="C10" s="14" t="s">
        <v>28</v>
      </c>
      <c r="D10" s="15">
        <f>VLOOKUP(C10,[1]项目1—县域养老服务体系创新试点项目地区!$E$5:$L$63,8,FALSE)</f>
        <v>600</v>
      </c>
      <c r="E10" s="14"/>
      <c r="F10" s="14"/>
      <c r="G10" s="23"/>
      <c r="H10" s="24"/>
      <c r="I10" s="24"/>
      <c r="J10" s="23"/>
      <c r="K10" s="38"/>
      <c r="L10" s="13"/>
    </row>
    <row r="11" ht="18" customHeight="true" spans="1:12">
      <c r="A11" s="13"/>
      <c r="B11" s="14" t="s">
        <v>25</v>
      </c>
      <c r="C11" s="14" t="s">
        <v>29</v>
      </c>
      <c r="D11" s="15">
        <f>VLOOKUP(C11,[1]项目1—县域养老服务体系创新试点项目地区!$E$5:$L$63,8,FALSE)</f>
        <v>500</v>
      </c>
      <c r="E11" s="14"/>
      <c r="F11" s="14"/>
      <c r="G11" s="25"/>
      <c r="H11" s="26"/>
      <c r="I11" s="26"/>
      <c r="J11" s="25"/>
      <c r="K11" s="37"/>
      <c r="L11" s="13"/>
    </row>
    <row r="12" ht="18" customHeight="true" spans="1:12">
      <c r="A12" s="13" t="s">
        <v>30</v>
      </c>
      <c r="B12" s="14" t="s">
        <v>31</v>
      </c>
      <c r="C12" s="14" t="s">
        <v>32</v>
      </c>
      <c r="D12" s="15">
        <f>VLOOKUP(C12,[1]项目1—县域养老服务体系创新试点项目地区!$E$5:$L$63,8,FALSE)</f>
        <v>500</v>
      </c>
      <c r="E12" s="14" t="s">
        <v>33</v>
      </c>
      <c r="F12" s="14" t="s">
        <v>34</v>
      </c>
      <c r="G12" s="21">
        <f>VLOOKUP(F12,[1]项目2—精神障碍社区康复服务试点项目地区!$D$5:$H$37,5,0)</f>
        <v>200</v>
      </c>
      <c r="H12" s="22" t="s">
        <v>35</v>
      </c>
      <c r="I12" s="22" t="s">
        <v>36</v>
      </c>
      <c r="J12" s="21">
        <f>[1]项目3—加强困境儿童关爱服务试点项目地区!J29</f>
        <v>300</v>
      </c>
      <c r="K12" s="38">
        <f>SUM(D12:D13,G12,J12)</f>
        <v>1400</v>
      </c>
      <c r="L12" s="13"/>
    </row>
    <row r="13" ht="18" customHeight="true" spans="1:12">
      <c r="A13" s="13"/>
      <c r="B13" s="14" t="s">
        <v>33</v>
      </c>
      <c r="C13" s="14" t="s">
        <v>37</v>
      </c>
      <c r="D13" s="15">
        <f>VLOOKUP(C13,[1]项目1—县域养老服务体系创新试点项目地区!$E$5:$L$63,8,FALSE)</f>
        <v>400</v>
      </c>
      <c r="E13" s="14"/>
      <c r="F13" s="14"/>
      <c r="G13" s="25"/>
      <c r="H13" s="26"/>
      <c r="I13" s="26"/>
      <c r="J13" s="25"/>
      <c r="K13" s="37"/>
      <c r="L13" s="13"/>
    </row>
    <row r="14" ht="18" customHeight="true" spans="1:12">
      <c r="A14" s="13" t="s">
        <v>38</v>
      </c>
      <c r="B14" s="14" t="s">
        <v>39</v>
      </c>
      <c r="C14" s="14" t="s">
        <v>40</v>
      </c>
      <c r="D14" s="15">
        <f>VLOOKUP(C14,[1]项目1—县域养老服务体系创新试点项目地区!$E$5:$L$63,8,FALSE)</f>
        <v>400</v>
      </c>
      <c r="E14" s="14" t="s">
        <v>41</v>
      </c>
      <c r="F14" s="14" t="s">
        <v>42</v>
      </c>
      <c r="G14" s="21">
        <f>VLOOKUP(F14,[1]项目2—精神障碍社区康复服务试点项目地区!$D$5:$H$37,5,0)</f>
        <v>200</v>
      </c>
      <c r="H14" s="22" t="s">
        <v>43</v>
      </c>
      <c r="I14" s="22" t="s">
        <v>44</v>
      </c>
      <c r="J14" s="21">
        <f>[1]项目3—加强困境儿童关爱服务试点项目地区!J34</f>
        <v>200</v>
      </c>
      <c r="K14" s="38">
        <f>SUM(D14:D15,G14,J14)</f>
        <v>1200</v>
      </c>
      <c r="L14" s="13"/>
    </row>
    <row r="15" ht="30" customHeight="true" spans="1:12">
      <c r="A15" s="13"/>
      <c r="B15" s="14" t="s">
        <v>45</v>
      </c>
      <c r="C15" s="14" t="s">
        <v>46</v>
      </c>
      <c r="D15" s="15">
        <f>VLOOKUP(C15,[1]项目1—县域养老服务体系创新试点项目地区!$E$5:$L$63,8,FALSE)</f>
        <v>400</v>
      </c>
      <c r="E15" s="14"/>
      <c r="F15" s="14"/>
      <c r="G15" s="25"/>
      <c r="H15" s="26"/>
      <c r="I15" s="26"/>
      <c r="J15" s="25"/>
      <c r="K15" s="37"/>
      <c r="L15" s="13"/>
    </row>
    <row r="16" ht="18" customHeight="true" spans="1:12">
      <c r="A16" s="13" t="s">
        <v>47</v>
      </c>
      <c r="B16" s="14" t="s">
        <v>48</v>
      </c>
      <c r="C16" s="14" t="s">
        <v>49</v>
      </c>
      <c r="D16" s="15">
        <f>VLOOKUP(C16,[1]项目1—县域养老服务体系创新试点项目地区!$E$5:$L$63,8,FALSE)</f>
        <v>500</v>
      </c>
      <c r="E16" s="14" t="s">
        <v>50</v>
      </c>
      <c r="F16" s="14" t="s">
        <v>51</v>
      </c>
      <c r="G16" s="20">
        <f>VLOOKUP(F16,[1]项目2—精神障碍社区康复服务试点项目地区!$D$5:$H$37,5,0)</f>
        <v>300</v>
      </c>
      <c r="H16" s="14" t="s">
        <v>52</v>
      </c>
      <c r="I16" s="14" t="s">
        <v>53</v>
      </c>
      <c r="J16" s="20">
        <f>[1]项目3—加强困境儿童关爱服务试点项目地区!J28</f>
        <v>300</v>
      </c>
      <c r="K16" s="37">
        <f t="shared" ref="K16:K18" si="0">SUM(D16,G16,J16)</f>
        <v>1100</v>
      </c>
      <c r="L16" s="13"/>
    </row>
    <row r="17" ht="18" customHeight="true" spans="1:12">
      <c r="A17" s="13" t="s">
        <v>54</v>
      </c>
      <c r="B17" s="14" t="s">
        <v>55</v>
      </c>
      <c r="C17" s="14" t="s">
        <v>56</v>
      </c>
      <c r="D17" s="15">
        <f>VLOOKUP(C17,[1]项目1—县域养老服务体系创新试点项目地区!$E$5:$L$63,8,FALSE)</f>
        <v>600</v>
      </c>
      <c r="E17" s="14"/>
      <c r="F17" s="14"/>
      <c r="G17" s="20"/>
      <c r="H17" s="14"/>
      <c r="I17" s="14"/>
      <c r="J17" s="20"/>
      <c r="K17" s="37">
        <f t="shared" si="0"/>
        <v>600</v>
      </c>
      <c r="L17" s="13"/>
    </row>
    <row r="18" ht="18" customHeight="true" spans="1:12">
      <c r="A18" s="13" t="s">
        <v>57</v>
      </c>
      <c r="B18" s="14" t="s">
        <v>58</v>
      </c>
      <c r="C18" s="14" t="s">
        <v>59</v>
      </c>
      <c r="D18" s="15">
        <f>VLOOKUP(C18,[1]项目1—县域养老服务体系创新试点项目地区!$E$5:$L$63,8,FALSE)</f>
        <v>500</v>
      </c>
      <c r="E18" s="14" t="s">
        <v>60</v>
      </c>
      <c r="F18" s="14" t="s">
        <v>61</v>
      </c>
      <c r="G18" s="20">
        <f>VLOOKUP(F18,[1]项目2—精神障碍社区康复服务试点项目地区!$D$5:$H$37,5,0)</f>
        <v>300</v>
      </c>
      <c r="H18" s="14" t="s">
        <v>62</v>
      </c>
      <c r="I18" s="14" t="s">
        <v>63</v>
      </c>
      <c r="J18" s="20">
        <f>[1]项目3—加强困境儿童关爱服务试点项目地区!J9</f>
        <v>400</v>
      </c>
      <c r="K18" s="37">
        <f t="shared" si="0"/>
        <v>1200</v>
      </c>
      <c r="L18" s="13"/>
    </row>
    <row r="19" ht="18" customHeight="true" spans="1:12">
      <c r="A19" s="13" t="s">
        <v>64</v>
      </c>
      <c r="B19" s="14" t="s">
        <v>65</v>
      </c>
      <c r="C19" s="14" t="s">
        <v>66</v>
      </c>
      <c r="D19" s="15">
        <f>VLOOKUP(C19,[1]项目1—县域养老服务体系创新试点项目地区!$E$5:$L$63,8,FALSE)</f>
        <v>500</v>
      </c>
      <c r="E19" s="22" t="s">
        <v>67</v>
      </c>
      <c r="F19" s="27" t="s">
        <v>68</v>
      </c>
      <c r="G19" s="21">
        <f>VLOOKUP(F19,[1]项目2—精神障碍社区康复服务试点项目地区!$D$5:$H$37,5,0)</f>
        <v>200</v>
      </c>
      <c r="H19" s="22" t="s">
        <v>69</v>
      </c>
      <c r="I19" s="22" t="s">
        <v>70</v>
      </c>
      <c r="J19" s="21">
        <f>[1]项目3—加强困境儿童关爱服务试点项目地区!J37</f>
        <v>200</v>
      </c>
      <c r="K19" s="38">
        <f>SUM(D19:D20,G19,J19)</f>
        <v>1300</v>
      </c>
      <c r="L19" s="13"/>
    </row>
    <row r="20" ht="18" customHeight="true" spans="1:12">
      <c r="A20" s="13"/>
      <c r="B20" s="14" t="s">
        <v>71</v>
      </c>
      <c r="C20" s="14" t="s">
        <v>72</v>
      </c>
      <c r="D20" s="15">
        <f>VLOOKUP(C20,[1]项目1—县域养老服务体系创新试点项目地区!$E$5:$L$63,8,FALSE)</f>
        <v>400</v>
      </c>
      <c r="E20" s="26"/>
      <c r="F20" s="28"/>
      <c r="G20" s="25"/>
      <c r="H20" s="26"/>
      <c r="I20" s="26"/>
      <c r="J20" s="25"/>
      <c r="K20" s="37"/>
      <c r="L20" s="13"/>
    </row>
    <row r="21" ht="18" customHeight="true" spans="1:12">
      <c r="A21" s="13" t="s">
        <v>73</v>
      </c>
      <c r="B21" s="14"/>
      <c r="C21" s="14" t="s">
        <v>74</v>
      </c>
      <c r="D21" s="15">
        <f>VLOOKUP(C21,[1]项目1—县域养老服务体系创新试点项目地区!$E$5:$L$63,8,FALSE)</f>
        <v>600</v>
      </c>
      <c r="E21" s="14"/>
      <c r="F21" s="14" t="s">
        <v>75</v>
      </c>
      <c r="G21" s="20">
        <f>VLOOKUP(F21,[1]项目2—精神障碍社区康复服务试点项目地区!$D$5:$H$37,5,0)</f>
        <v>400</v>
      </c>
      <c r="H21" s="14"/>
      <c r="I21" s="14" t="s">
        <v>76</v>
      </c>
      <c r="J21" s="20">
        <f>[1]项目3—加强困境儿童关爱服务试点项目地区!J31</f>
        <v>200</v>
      </c>
      <c r="K21" s="37">
        <f t="shared" ref="K21:K26" si="1">SUM(D21,G21,J21)</f>
        <v>1200</v>
      </c>
      <c r="L21" s="13"/>
    </row>
    <row r="22" ht="18" customHeight="true" spans="1:12">
      <c r="A22" s="13" t="s">
        <v>77</v>
      </c>
      <c r="B22" s="14" t="s">
        <v>78</v>
      </c>
      <c r="C22" s="14" t="s">
        <v>79</v>
      </c>
      <c r="D22" s="15">
        <f>VLOOKUP(C22,[1]项目1—县域养老服务体系创新试点项目地区!$E$5:$L$63,8,FALSE)</f>
        <v>600</v>
      </c>
      <c r="E22" s="22" t="s">
        <v>80</v>
      </c>
      <c r="F22" s="29" t="s">
        <v>81</v>
      </c>
      <c r="G22" s="21">
        <f>VLOOKUP(F22,[1]项目2—精神障碍社区康复服务试点项目地区!$D$5:$H$37,5,0)</f>
        <v>400</v>
      </c>
      <c r="H22" s="22" t="s">
        <v>82</v>
      </c>
      <c r="I22" s="22" t="s">
        <v>83</v>
      </c>
      <c r="J22" s="21">
        <f>[1]项目3—加强困境儿童关爱服务试点项目地区!J16</f>
        <v>300</v>
      </c>
      <c r="K22" s="38">
        <f>SUM(D22:D24,G22,J22)</f>
        <v>2500</v>
      </c>
      <c r="L22" s="13"/>
    </row>
    <row r="23" ht="18" customHeight="true" spans="1:12">
      <c r="A23" s="13"/>
      <c r="B23" s="14" t="s">
        <v>84</v>
      </c>
      <c r="C23" s="14" t="s">
        <v>85</v>
      </c>
      <c r="D23" s="15">
        <f>VLOOKUP(C23,[1]项目1—县域养老服务体系创新试点项目地区!$E$5:$L$63,8,FALSE)</f>
        <v>600</v>
      </c>
      <c r="E23" s="24"/>
      <c r="F23" s="30"/>
      <c r="G23" s="23"/>
      <c r="H23" s="24"/>
      <c r="I23" s="24"/>
      <c r="J23" s="23"/>
      <c r="K23" s="38"/>
      <c r="L23" s="13"/>
    </row>
    <row r="24" ht="18" customHeight="true" spans="1:12">
      <c r="A24" s="13"/>
      <c r="B24" s="14" t="s">
        <v>86</v>
      </c>
      <c r="C24" s="14" t="s">
        <v>87</v>
      </c>
      <c r="D24" s="15">
        <f>VLOOKUP(C24,[1]项目1—县域养老服务体系创新试点项目地区!$E$5:$L$63,8,FALSE)</f>
        <v>600</v>
      </c>
      <c r="E24" s="26"/>
      <c r="F24" s="31"/>
      <c r="G24" s="25"/>
      <c r="H24" s="26"/>
      <c r="I24" s="26"/>
      <c r="J24" s="25"/>
      <c r="K24" s="37"/>
      <c r="L24" s="13"/>
    </row>
    <row r="25" ht="18" customHeight="true" spans="1:12">
      <c r="A25" s="13" t="s">
        <v>88</v>
      </c>
      <c r="B25" s="14" t="s">
        <v>89</v>
      </c>
      <c r="C25" s="14" t="s">
        <v>90</v>
      </c>
      <c r="D25" s="15">
        <f>VLOOKUP(C25,[1]项目1—县域养老服务体系创新试点项目地区!$E$5:$L$63,8,FALSE)</f>
        <v>400</v>
      </c>
      <c r="E25" s="14" t="s">
        <v>91</v>
      </c>
      <c r="F25" s="16" t="s">
        <v>92</v>
      </c>
      <c r="G25" s="20">
        <f>VLOOKUP(F25,[1]项目2—精神障碍社区康复服务试点项目地区!$D$5:$H$37,5,0)</f>
        <v>300</v>
      </c>
      <c r="H25" s="14" t="s">
        <v>93</v>
      </c>
      <c r="I25" s="14" t="s">
        <v>94</v>
      </c>
      <c r="J25" s="20">
        <f>[1]项目3—加强困境儿童关爱服务试点项目地区!J14</f>
        <v>300</v>
      </c>
      <c r="K25" s="37">
        <f t="shared" si="1"/>
        <v>1000</v>
      </c>
      <c r="L25" s="13"/>
    </row>
    <row r="26" ht="18" customHeight="true" spans="1:12">
      <c r="A26" s="13" t="s">
        <v>95</v>
      </c>
      <c r="B26" s="14" t="s">
        <v>96</v>
      </c>
      <c r="C26" s="14" t="s">
        <v>97</v>
      </c>
      <c r="D26" s="15">
        <f>VLOOKUP(C26,[1]项目1—县域养老服务体系创新试点项目地区!$E$5:$L$63,8,FALSE)</f>
        <v>600</v>
      </c>
      <c r="E26" s="14"/>
      <c r="F26" s="14"/>
      <c r="G26" s="20"/>
      <c r="H26" s="14" t="s">
        <v>96</v>
      </c>
      <c r="I26" s="14" t="s">
        <v>98</v>
      </c>
      <c r="J26" s="20">
        <f>[1]项目3—加强困境儿童关爱服务试点项目地区!J27</f>
        <v>300</v>
      </c>
      <c r="K26" s="37">
        <f t="shared" si="1"/>
        <v>900</v>
      </c>
      <c r="L26" s="13"/>
    </row>
    <row r="27" ht="18" customHeight="true" spans="1:12">
      <c r="A27" s="13" t="s">
        <v>99</v>
      </c>
      <c r="B27" s="14" t="s">
        <v>100</v>
      </c>
      <c r="C27" s="14" t="s">
        <v>101</v>
      </c>
      <c r="D27" s="15">
        <f>VLOOKUP(C27,[1]项目1—县域养老服务体系创新试点项目地区!$E$5:$L$63,8,FALSE)</f>
        <v>500</v>
      </c>
      <c r="E27" s="22" t="s">
        <v>102</v>
      </c>
      <c r="F27" s="27" t="s">
        <v>103</v>
      </c>
      <c r="G27" s="21">
        <f>VLOOKUP(F27,[1]项目2—精神障碍社区康复服务试点项目地区!$D$5:$H$37,5,0)</f>
        <v>400</v>
      </c>
      <c r="H27" s="22" t="s">
        <v>104</v>
      </c>
      <c r="I27" s="22" t="s">
        <v>105</v>
      </c>
      <c r="J27" s="21">
        <f>[1]项目3—加强困境儿童关爱服务试点项目地区!J32</f>
        <v>200</v>
      </c>
      <c r="K27" s="38">
        <f>SUM(D27:D28,G27,J27)</f>
        <v>1600</v>
      </c>
      <c r="L27" s="13"/>
    </row>
    <row r="28" ht="18" customHeight="true" spans="1:12">
      <c r="A28" s="13"/>
      <c r="B28" s="14" t="s">
        <v>106</v>
      </c>
      <c r="C28" s="14" t="s">
        <v>107</v>
      </c>
      <c r="D28" s="15">
        <f>VLOOKUP(C28,[1]项目1—县域养老服务体系创新试点项目地区!$E$5:$L$63,8,FALSE)</f>
        <v>500</v>
      </c>
      <c r="E28" s="26"/>
      <c r="F28" s="28"/>
      <c r="G28" s="25"/>
      <c r="H28" s="26"/>
      <c r="I28" s="26"/>
      <c r="J28" s="25"/>
      <c r="K28" s="37"/>
      <c r="L28" s="13"/>
    </row>
    <row r="29" ht="18" customHeight="true" spans="1:12">
      <c r="A29" s="13" t="s">
        <v>108</v>
      </c>
      <c r="B29" s="14" t="s">
        <v>109</v>
      </c>
      <c r="C29" s="14" t="s">
        <v>110</v>
      </c>
      <c r="D29" s="15">
        <f>VLOOKUP(C29,[1]项目1—县域养老服务体系创新试点项目地区!$E$5:$L$63,8,FALSE)</f>
        <v>500</v>
      </c>
      <c r="E29" s="14" t="s">
        <v>111</v>
      </c>
      <c r="F29" s="16" t="s">
        <v>112</v>
      </c>
      <c r="G29" s="20">
        <f>VLOOKUP(F29,[1]项目2—精神障碍社区康复服务试点项目地区!$D$5:$H$37,5,0)</f>
        <v>300</v>
      </c>
      <c r="H29" s="14" t="s">
        <v>113</v>
      </c>
      <c r="I29" s="14" t="s">
        <v>114</v>
      </c>
      <c r="J29" s="20">
        <f>[1]项目3—加强困境儿童关爱服务试点项目地区!J6</f>
        <v>400</v>
      </c>
      <c r="K29" s="37">
        <f>SUM(D29,G29,J29)</f>
        <v>1200</v>
      </c>
      <c r="L29" s="13"/>
    </row>
    <row r="30" ht="18" customHeight="true" spans="1:12">
      <c r="A30" s="13" t="s">
        <v>115</v>
      </c>
      <c r="B30" s="14" t="s">
        <v>116</v>
      </c>
      <c r="C30" s="14" t="s">
        <v>117</v>
      </c>
      <c r="D30" s="15">
        <f>VLOOKUP(C30,[1]项目1—县域养老服务体系创新试点项目地区!$E$5:$L$63,8,FALSE)</f>
        <v>400</v>
      </c>
      <c r="E30" s="14"/>
      <c r="F30" s="14"/>
      <c r="G30" s="20"/>
      <c r="H30" s="14" t="s">
        <v>116</v>
      </c>
      <c r="I30" s="14" t="s">
        <v>118</v>
      </c>
      <c r="J30" s="20">
        <f>[1]项目3—加强困境儿童关爱服务试点项目地区!J36</f>
        <v>200</v>
      </c>
      <c r="K30" s="37">
        <f>SUM(D30,G30,J30)</f>
        <v>600</v>
      </c>
      <c r="L30" s="13"/>
    </row>
    <row r="31" ht="18" customHeight="true" spans="1:12">
      <c r="A31" s="13" t="s">
        <v>119</v>
      </c>
      <c r="B31" s="14" t="s">
        <v>120</v>
      </c>
      <c r="C31" s="14" t="s">
        <v>121</v>
      </c>
      <c r="D31" s="15">
        <f>VLOOKUP(C31,[1]项目1—县域养老服务体系创新试点项目地区!$E$5:$L$63,8,FALSE)</f>
        <v>500</v>
      </c>
      <c r="E31" s="22" t="s">
        <v>122</v>
      </c>
      <c r="F31" s="22" t="s">
        <v>123</v>
      </c>
      <c r="G31" s="21">
        <f>VLOOKUP(F31,[1]项目2—精神障碍社区康复服务试点项目地区!$D$5:$H$37,5,0)</f>
        <v>200</v>
      </c>
      <c r="H31" s="22" t="s">
        <v>124</v>
      </c>
      <c r="I31" s="22" t="s">
        <v>125</v>
      </c>
      <c r="J31" s="21">
        <f>[1]项目3—加强困境儿童关爱服务试点项目地区!J23</f>
        <v>300</v>
      </c>
      <c r="K31" s="38">
        <f>SUM(D31:D32,G31,J31)</f>
        <v>1400</v>
      </c>
      <c r="L31" s="13"/>
    </row>
    <row r="32" ht="18" customHeight="true" spans="1:12">
      <c r="A32" s="13"/>
      <c r="B32" s="14" t="s">
        <v>126</v>
      </c>
      <c r="C32" s="14" t="s">
        <v>127</v>
      </c>
      <c r="D32" s="15">
        <f>VLOOKUP(C32,[1]项目1—县域养老服务体系创新试点项目地区!$E$5:$L$63,8,FALSE)</f>
        <v>400</v>
      </c>
      <c r="E32" s="26"/>
      <c r="F32" s="26"/>
      <c r="G32" s="25"/>
      <c r="H32" s="26"/>
      <c r="I32" s="26"/>
      <c r="J32" s="25"/>
      <c r="K32" s="37"/>
      <c r="L32" s="13"/>
    </row>
    <row r="33" ht="18" customHeight="true" spans="1:12">
      <c r="A33" s="13" t="s">
        <v>128</v>
      </c>
      <c r="B33" s="14" t="s">
        <v>129</v>
      </c>
      <c r="C33" s="14" t="s">
        <v>130</v>
      </c>
      <c r="D33" s="15">
        <f>VLOOKUP(C33,[1]项目1—县域养老服务体系创新试点项目地区!$E$5:$L$63,8,FALSE)</f>
        <v>600</v>
      </c>
      <c r="E33" s="22" t="s">
        <v>129</v>
      </c>
      <c r="F33" s="27" t="s">
        <v>131</v>
      </c>
      <c r="G33" s="21">
        <f>VLOOKUP(F33,[1]项目2—精神障碍社区康复服务试点项目地区!$D$5:$H$37,5,0)</f>
        <v>300</v>
      </c>
      <c r="H33" s="14" t="s">
        <v>132</v>
      </c>
      <c r="I33" s="14" t="s">
        <v>133</v>
      </c>
      <c r="J33" s="21">
        <f>[1]项目3—加强困境儿童关爱服务试点项目地区!J7</f>
        <v>400</v>
      </c>
      <c r="K33" s="39">
        <f>SUM(D33:D34,G33,J33)</f>
        <v>1800</v>
      </c>
      <c r="L33" s="13"/>
    </row>
    <row r="34" ht="18" customHeight="true" spans="1:12">
      <c r="A34" s="13"/>
      <c r="B34" s="14" t="s">
        <v>134</v>
      </c>
      <c r="C34" s="14" t="s">
        <v>135</v>
      </c>
      <c r="D34" s="15">
        <f>VLOOKUP(C34,[1]项目1—县域养老服务体系创新试点项目地区!$E$5:$L$63,8,FALSE)</f>
        <v>500</v>
      </c>
      <c r="E34" s="26"/>
      <c r="F34" s="28"/>
      <c r="G34" s="25"/>
      <c r="H34" s="14"/>
      <c r="I34" s="14"/>
      <c r="J34" s="25"/>
      <c r="K34" s="39"/>
      <c r="L34" s="13"/>
    </row>
    <row r="35" ht="18" customHeight="true" spans="1:12">
      <c r="A35" s="13" t="s">
        <v>136</v>
      </c>
      <c r="B35" s="14" t="s">
        <v>137</v>
      </c>
      <c r="C35" s="14" t="s">
        <v>138</v>
      </c>
      <c r="D35" s="15">
        <f>VLOOKUP(C35,[1]项目1—县域养老服务体系创新试点项目地区!$E$5:$L$63,8,FALSE)</f>
        <v>600</v>
      </c>
      <c r="E35" s="14" t="s">
        <v>137</v>
      </c>
      <c r="F35" s="14" t="s">
        <v>139</v>
      </c>
      <c r="G35" s="20">
        <f>VLOOKUP(F35,[1]项目2—精神障碍社区康复服务试点项目地区!$D$5:$H$37,5,0)</f>
        <v>300</v>
      </c>
      <c r="H35" s="14"/>
      <c r="I35" s="14"/>
      <c r="J35" s="20"/>
      <c r="K35" s="39">
        <f>SUM(D35,G35,J35)</f>
        <v>900</v>
      </c>
      <c r="L35" s="13"/>
    </row>
    <row r="36" ht="18" customHeight="true" spans="1:12">
      <c r="A36" s="13" t="s">
        <v>140</v>
      </c>
      <c r="B36" s="14" t="s">
        <v>141</v>
      </c>
      <c r="C36" s="14" t="s">
        <v>142</v>
      </c>
      <c r="D36" s="15">
        <f>VLOOKUP(C36,[1]项目1—县域养老服务体系创新试点项目地区!$E$5:$L$63,8,FALSE)</f>
        <v>500</v>
      </c>
      <c r="E36" s="22" t="s">
        <v>143</v>
      </c>
      <c r="F36" s="27" t="s">
        <v>144</v>
      </c>
      <c r="G36" s="21">
        <f>VLOOKUP(F36,[1]项目2—精神障碍社区康复服务试点项目地区!$D$5:$H$37,5,0)</f>
        <v>300</v>
      </c>
      <c r="H36" s="22" t="s">
        <v>145</v>
      </c>
      <c r="I36" s="22" t="s">
        <v>146</v>
      </c>
      <c r="J36" s="21">
        <f>[1]项目3—加强困境儿童关爱服务试点项目地区!J13</f>
        <v>400</v>
      </c>
      <c r="K36" s="38">
        <f>SUM(D36:D38,G36,J36)</f>
        <v>2300</v>
      </c>
      <c r="L36" s="13"/>
    </row>
    <row r="37" ht="18" customHeight="true" spans="1:12">
      <c r="A37" s="13"/>
      <c r="B37" s="14" t="s">
        <v>147</v>
      </c>
      <c r="C37" s="14" t="s">
        <v>148</v>
      </c>
      <c r="D37" s="15">
        <f>VLOOKUP(C37,[1]项目1—县域养老服务体系创新试点项目地区!$E$5:$L$63,8,FALSE)</f>
        <v>500</v>
      </c>
      <c r="E37" s="24"/>
      <c r="F37" s="32"/>
      <c r="G37" s="23"/>
      <c r="H37" s="24"/>
      <c r="I37" s="24"/>
      <c r="J37" s="23"/>
      <c r="K37" s="38"/>
      <c r="L37" s="13"/>
    </row>
    <row r="38" ht="18" customHeight="true" spans="1:12">
      <c r="A38" s="13"/>
      <c r="B38" s="14" t="s">
        <v>149</v>
      </c>
      <c r="C38" s="14" t="s">
        <v>150</v>
      </c>
      <c r="D38" s="15">
        <f>VLOOKUP(C38,[1]项目1—县域养老服务体系创新试点项目地区!$E$5:$L$63,8,FALSE)</f>
        <v>600</v>
      </c>
      <c r="E38" s="26"/>
      <c r="F38" s="28"/>
      <c r="G38" s="25"/>
      <c r="H38" s="26"/>
      <c r="I38" s="26"/>
      <c r="J38" s="25"/>
      <c r="K38" s="37"/>
      <c r="L38" s="13"/>
    </row>
    <row r="39" ht="18" customHeight="true" spans="1:12">
      <c r="A39" s="13" t="s">
        <v>151</v>
      </c>
      <c r="B39" s="14" t="s">
        <v>152</v>
      </c>
      <c r="C39" s="14" t="s">
        <v>153</v>
      </c>
      <c r="D39" s="15">
        <f>VLOOKUP(C39,[1]项目1—县域养老服务体系创新试点项目地区!$E$5:$L$63,8,FALSE)</f>
        <v>600</v>
      </c>
      <c r="E39" s="22" t="s">
        <v>154</v>
      </c>
      <c r="F39" s="27" t="s">
        <v>155</v>
      </c>
      <c r="G39" s="21">
        <f>VLOOKUP(F39,[1]项目2—精神障碍社区康复服务试点项目地区!$D$5:$H$37,5,0)</f>
        <v>300</v>
      </c>
      <c r="H39" s="22" t="s">
        <v>156</v>
      </c>
      <c r="I39" s="22" t="s">
        <v>156</v>
      </c>
      <c r="J39" s="21">
        <f>[1]项目3—加强困境儿童关爱服务试点项目地区!J21</f>
        <v>300</v>
      </c>
      <c r="K39" s="38">
        <f>SUM(D39:D40,G39,J39)</f>
        <v>1700</v>
      </c>
      <c r="L39" s="13"/>
    </row>
    <row r="40" ht="18" customHeight="true" spans="1:12">
      <c r="A40" s="13"/>
      <c r="B40" s="14" t="s">
        <v>157</v>
      </c>
      <c r="C40" s="14" t="s">
        <v>158</v>
      </c>
      <c r="D40" s="15">
        <f>VLOOKUP(C40,[1]项目1—县域养老服务体系创新试点项目地区!$E$5:$L$63,8,FALSE)</f>
        <v>500</v>
      </c>
      <c r="E40" s="26"/>
      <c r="F40" s="28"/>
      <c r="G40" s="25"/>
      <c r="H40" s="26"/>
      <c r="I40" s="26"/>
      <c r="J40" s="25"/>
      <c r="K40" s="37"/>
      <c r="L40" s="13"/>
    </row>
    <row r="41" ht="18" customHeight="true" spans="1:12">
      <c r="A41" s="13" t="s">
        <v>159</v>
      </c>
      <c r="B41" s="14" t="s">
        <v>160</v>
      </c>
      <c r="C41" s="14" t="s">
        <v>161</v>
      </c>
      <c r="D41" s="15">
        <f>VLOOKUP(C41,[1]项目1—县域养老服务体系创新试点项目地区!$E$5:$L$63,8,FALSE)</f>
        <v>500</v>
      </c>
      <c r="E41" s="22" t="s">
        <v>162</v>
      </c>
      <c r="F41" s="22" t="s">
        <v>163</v>
      </c>
      <c r="G41" s="21">
        <f>VLOOKUP(F41,[1]项目2—精神障碍社区康复服务试点项目地区!$D$5:$H$37,5,0)</f>
        <v>400</v>
      </c>
      <c r="H41" s="22" t="s">
        <v>164</v>
      </c>
      <c r="I41" s="22" t="s">
        <v>165</v>
      </c>
      <c r="J41" s="21">
        <f>[1]项目3—加强困境儿童关爱服务试点项目地区!J8</f>
        <v>400</v>
      </c>
      <c r="K41" s="38">
        <f>SUM(D41:D43,G41,J41)</f>
        <v>2300</v>
      </c>
      <c r="L41" s="13"/>
    </row>
    <row r="42" ht="18" customHeight="true" spans="1:12">
      <c r="A42" s="13"/>
      <c r="B42" s="14" t="s">
        <v>166</v>
      </c>
      <c r="C42" s="14" t="s">
        <v>167</v>
      </c>
      <c r="D42" s="15">
        <f>VLOOKUP(C42,[1]项目1—县域养老服务体系创新试点项目地区!$E$5:$L$63,8,FALSE)</f>
        <v>500</v>
      </c>
      <c r="E42" s="24"/>
      <c r="F42" s="24"/>
      <c r="G42" s="23"/>
      <c r="H42" s="24"/>
      <c r="I42" s="24"/>
      <c r="J42" s="23"/>
      <c r="K42" s="38"/>
      <c r="L42" s="13"/>
    </row>
    <row r="43" ht="18" customHeight="true" spans="1:12">
      <c r="A43" s="13"/>
      <c r="B43" s="14" t="s">
        <v>168</v>
      </c>
      <c r="C43" s="14" t="s">
        <v>169</v>
      </c>
      <c r="D43" s="15">
        <f>VLOOKUP(C43,[1]项目1—县域养老服务体系创新试点项目地区!$E$5:$L$63,8,FALSE)</f>
        <v>500</v>
      </c>
      <c r="E43" s="26"/>
      <c r="F43" s="26"/>
      <c r="G43" s="25"/>
      <c r="H43" s="26"/>
      <c r="I43" s="26"/>
      <c r="J43" s="25"/>
      <c r="K43" s="37"/>
      <c r="L43" s="13"/>
    </row>
    <row r="44" ht="18" customHeight="true" spans="1:12">
      <c r="A44" s="13" t="s">
        <v>170</v>
      </c>
      <c r="B44" s="14" t="s">
        <v>171</v>
      </c>
      <c r="C44" s="14" t="s">
        <v>172</v>
      </c>
      <c r="D44" s="15">
        <f>VLOOKUP(C44,[1]项目1—县域养老服务体系创新试点项目地区!$E$5:$L$63,8,FALSE)</f>
        <v>500</v>
      </c>
      <c r="E44" s="22" t="s">
        <v>173</v>
      </c>
      <c r="F44" s="22" t="s">
        <v>174</v>
      </c>
      <c r="G44" s="21">
        <f>VLOOKUP(F44,[1]项目2—精神障碍社区康复服务试点项目地区!$D$5:$H$37,5,0)</f>
        <v>400</v>
      </c>
      <c r="H44" s="22" t="s">
        <v>171</v>
      </c>
      <c r="I44" s="22" t="s">
        <v>175</v>
      </c>
      <c r="J44" s="21">
        <f>[1]项目3—加强困境儿童关爱服务试点项目地区!J24</f>
        <v>300</v>
      </c>
      <c r="K44" s="38">
        <f>SUM(D44:D45,G44,J44)</f>
        <v>1600</v>
      </c>
      <c r="L44" s="13"/>
    </row>
    <row r="45" ht="18" customHeight="true" spans="1:12">
      <c r="A45" s="13"/>
      <c r="B45" s="14" t="s">
        <v>176</v>
      </c>
      <c r="C45" s="14" t="s">
        <v>177</v>
      </c>
      <c r="D45" s="15">
        <f>VLOOKUP(C45,[1]项目1—县域养老服务体系创新试点项目地区!$E$5:$L$63,8,FALSE)</f>
        <v>400</v>
      </c>
      <c r="E45" s="26"/>
      <c r="F45" s="26"/>
      <c r="G45" s="25"/>
      <c r="H45" s="26"/>
      <c r="I45" s="26"/>
      <c r="J45" s="25"/>
      <c r="K45" s="37"/>
      <c r="L45" s="13"/>
    </row>
    <row r="46" ht="18" customHeight="true" spans="1:12">
      <c r="A46" s="13" t="s">
        <v>178</v>
      </c>
      <c r="B46" s="14" t="s">
        <v>179</v>
      </c>
      <c r="C46" s="14" t="s">
        <v>180</v>
      </c>
      <c r="D46" s="15">
        <f>VLOOKUP(C46,[1]项目1—县域养老服务体系创新试点项目地区!$E$5:$L$63,8,FALSE)</f>
        <v>500</v>
      </c>
      <c r="E46" s="14"/>
      <c r="F46" s="14"/>
      <c r="G46" s="20"/>
      <c r="H46" s="14" t="s">
        <v>179</v>
      </c>
      <c r="I46" s="14" t="s">
        <v>181</v>
      </c>
      <c r="J46" s="20">
        <f>[1]项目3—加强困境儿童关爱服务试点项目地区!J11</f>
        <v>400</v>
      </c>
      <c r="K46" s="37">
        <f t="shared" ref="K46:K50" si="2">SUM(D46,G46,J46)</f>
        <v>900</v>
      </c>
      <c r="L46" s="13"/>
    </row>
    <row r="47" ht="18" customHeight="true" spans="1:12">
      <c r="A47" s="13" t="s">
        <v>182</v>
      </c>
      <c r="B47" s="16" t="s">
        <v>183</v>
      </c>
      <c r="C47" s="14" t="s">
        <v>184</v>
      </c>
      <c r="D47" s="15">
        <f>VLOOKUP(C47,[1]项目1—县域养老服务体系创新试点项目地区!$E$5:$L$63,8,FALSE)</f>
        <v>600</v>
      </c>
      <c r="E47" s="22" t="s">
        <v>185</v>
      </c>
      <c r="F47" s="22" t="s">
        <v>186</v>
      </c>
      <c r="G47" s="21">
        <f>VLOOKUP(F47,[1]项目2—精神障碍社区康复服务试点项目地区!$D$5:$H$37,5,0)</f>
        <v>300</v>
      </c>
      <c r="H47" s="22" t="s">
        <v>187</v>
      </c>
      <c r="I47" s="22" t="s">
        <v>188</v>
      </c>
      <c r="J47" s="21">
        <f>[1]项目3—加强困境儿童关爱服务试点项目地区!J12</f>
        <v>400</v>
      </c>
      <c r="K47" s="38">
        <f>SUM(D47:D48,G47,J47)</f>
        <v>1800</v>
      </c>
      <c r="L47" s="13"/>
    </row>
    <row r="48" ht="18" customHeight="true" spans="1:12">
      <c r="A48" s="13"/>
      <c r="B48" s="14" t="s">
        <v>189</v>
      </c>
      <c r="C48" s="14" t="s">
        <v>190</v>
      </c>
      <c r="D48" s="15">
        <f>VLOOKUP(C48,[1]项目1—县域养老服务体系创新试点项目地区!$E$5:$L$63,8,FALSE)</f>
        <v>500</v>
      </c>
      <c r="E48" s="26"/>
      <c r="F48" s="26"/>
      <c r="G48" s="25"/>
      <c r="H48" s="26"/>
      <c r="I48" s="26"/>
      <c r="J48" s="25"/>
      <c r="K48" s="37"/>
      <c r="L48" s="13"/>
    </row>
    <row r="49" ht="18" customHeight="true" spans="1:12">
      <c r="A49" s="13" t="s">
        <v>191</v>
      </c>
      <c r="B49" s="14"/>
      <c r="C49" s="14" t="s">
        <v>192</v>
      </c>
      <c r="D49" s="15">
        <f>VLOOKUP(C49,[1]项目1—县域养老服务体系创新试点项目地区!$E$5:$L$63,8,FALSE)</f>
        <v>400</v>
      </c>
      <c r="E49" s="14"/>
      <c r="F49" s="14" t="s">
        <v>193</v>
      </c>
      <c r="G49" s="20">
        <f>VLOOKUP(F49,[1]项目2—精神障碍社区康复服务试点项目地区!$D$5:$H$37,5,0)</f>
        <v>300</v>
      </c>
      <c r="H49" s="14"/>
      <c r="I49" s="14" t="s">
        <v>194</v>
      </c>
      <c r="J49" s="20">
        <f>[1]项目3—加强困境儿童关爱服务试点项目地区!J22</f>
        <v>300</v>
      </c>
      <c r="K49" s="37">
        <f t="shared" si="2"/>
        <v>1000</v>
      </c>
      <c r="L49" s="13"/>
    </row>
    <row r="50" ht="31" customHeight="true" spans="1:12">
      <c r="A50" s="13" t="s">
        <v>195</v>
      </c>
      <c r="B50" s="14"/>
      <c r="C50" s="14" t="s">
        <v>196</v>
      </c>
      <c r="D50" s="15">
        <f>VLOOKUP(C50,[1]项目1—县域养老服务体系创新试点项目地区!$E$5:$L$63,8,FALSE)</f>
        <v>600</v>
      </c>
      <c r="E50" s="14"/>
      <c r="F50" s="14" t="s">
        <v>197</v>
      </c>
      <c r="G50" s="20">
        <f>VLOOKUP(F50,[1]项目2—精神障碍社区康复服务试点项目地区!$D$5:$H$37,5,0)</f>
        <v>300</v>
      </c>
      <c r="H50" s="14"/>
      <c r="I50" s="14" t="s">
        <v>198</v>
      </c>
      <c r="J50" s="20">
        <f>[1]项目3—加强困境儿童关爱服务试点项目地区!J17</f>
        <v>300</v>
      </c>
      <c r="K50" s="37">
        <f t="shared" si="2"/>
        <v>1200</v>
      </c>
      <c r="L50" s="13"/>
    </row>
    <row r="51" ht="18" customHeight="true" spans="1:12">
      <c r="A51" s="13" t="s">
        <v>199</v>
      </c>
      <c r="B51" s="14" t="s">
        <v>200</v>
      </c>
      <c r="C51" s="14" t="s">
        <v>201</v>
      </c>
      <c r="D51" s="15">
        <f>VLOOKUP(C51,[1]项目1—县域养老服务体系创新试点项目地区!$E$5:$L$63,8,FALSE)</f>
        <v>600</v>
      </c>
      <c r="E51" s="22" t="s">
        <v>202</v>
      </c>
      <c r="F51" s="22" t="s">
        <v>203</v>
      </c>
      <c r="G51" s="21">
        <f>VLOOKUP(F51,[1]项目2—精神障碍社区康复服务试点项目地区!$D$5:$H$37,5,0)</f>
        <v>300</v>
      </c>
      <c r="H51" s="22" t="s">
        <v>204</v>
      </c>
      <c r="I51" s="22" t="s">
        <v>205</v>
      </c>
      <c r="J51" s="21">
        <f>[1]项目3—加强困境儿童关爱服务试点项目地区!J18</f>
        <v>300</v>
      </c>
      <c r="K51" s="38">
        <f>SUM(D51:D53,G51,J51)</f>
        <v>2300</v>
      </c>
      <c r="L51" s="13"/>
    </row>
    <row r="52" ht="18" customHeight="true" spans="1:12">
      <c r="A52" s="13"/>
      <c r="B52" s="14" t="s">
        <v>206</v>
      </c>
      <c r="C52" s="14" t="s">
        <v>207</v>
      </c>
      <c r="D52" s="15">
        <f>VLOOKUP(C52,[1]项目1—县域养老服务体系创新试点项目地区!$E$5:$L$63,8,FALSE)</f>
        <v>600</v>
      </c>
      <c r="E52" s="24"/>
      <c r="F52" s="24"/>
      <c r="G52" s="23"/>
      <c r="H52" s="24"/>
      <c r="I52" s="24"/>
      <c r="J52" s="23"/>
      <c r="K52" s="38"/>
      <c r="L52" s="13"/>
    </row>
    <row r="53" ht="18" customHeight="true" spans="1:12">
      <c r="A53" s="13"/>
      <c r="B53" s="14" t="s">
        <v>208</v>
      </c>
      <c r="C53" s="14" t="s">
        <v>209</v>
      </c>
      <c r="D53" s="15">
        <f>VLOOKUP(C53,[1]项目1—县域养老服务体系创新试点项目地区!$E$5:$L$63,8,FALSE)</f>
        <v>500</v>
      </c>
      <c r="E53" s="26"/>
      <c r="F53" s="26"/>
      <c r="G53" s="25"/>
      <c r="H53" s="26"/>
      <c r="I53" s="26"/>
      <c r="J53" s="25"/>
      <c r="K53" s="37"/>
      <c r="L53" s="13"/>
    </row>
    <row r="54" ht="18" customHeight="true" spans="1:12">
      <c r="A54" s="13" t="s">
        <v>210</v>
      </c>
      <c r="B54" s="14" t="s">
        <v>211</v>
      </c>
      <c r="C54" s="14" t="s">
        <v>212</v>
      </c>
      <c r="D54" s="15">
        <f>VLOOKUP(C54,[1]项目1—县域养老服务体系创新试点项目地区!$E$5:$L$63,8,FALSE)</f>
        <v>500</v>
      </c>
      <c r="E54" s="22" t="s">
        <v>213</v>
      </c>
      <c r="F54" s="27" t="s">
        <v>214</v>
      </c>
      <c r="G54" s="21">
        <f>VLOOKUP(F54,[1]项目2—精神障碍社区康复服务试点项目地区!$D$5:$H$37,5,0)</f>
        <v>400</v>
      </c>
      <c r="H54" s="22" t="s">
        <v>215</v>
      </c>
      <c r="I54" s="22" t="s">
        <v>216</v>
      </c>
      <c r="J54" s="21">
        <f>[1]项目3—加强困境儿童关爱服务试点项目地区!J5</f>
        <v>400</v>
      </c>
      <c r="K54" s="38">
        <f t="shared" ref="K54:K59" si="3">SUM(D54:D55,G54,J54)</f>
        <v>1800</v>
      </c>
      <c r="L54" s="13"/>
    </row>
    <row r="55" ht="18" customHeight="true" spans="1:12">
      <c r="A55" s="13"/>
      <c r="B55" s="14" t="s">
        <v>217</v>
      </c>
      <c r="C55" s="14" t="s">
        <v>218</v>
      </c>
      <c r="D55" s="15">
        <f>VLOOKUP(C55,[1]项目1—县域养老服务体系创新试点项目地区!$E$5:$L$63,8,FALSE)</f>
        <v>500</v>
      </c>
      <c r="E55" s="26"/>
      <c r="F55" s="28"/>
      <c r="G55" s="25"/>
      <c r="H55" s="26"/>
      <c r="I55" s="26"/>
      <c r="J55" s="25"/>
      <c r="K55" s="37"/>
      <c r="L55" s="13"/>
    </row>
    <row r="56" ht="18" customHeight="true" spans="1:12">
      <c r="A56" s="13" t="s">
        <v>219</v>
      </c>
      <c r="B56" s="14" t="s">
        <v>220</v>
      </c>
      <c r="C56" s="14" t="s">
        <v>221</v>
      </c>
      <c r="D56" s="15">
        <f>VLOOKUP(C56,[1]项目1—县域养老服务体系创新试点项目地区!$E$5:$L$63,8,FALSE)</f>
        <v>500</v>
      </c>
      <c r="E56" s="22" t="s">
        <v>220</v>
      </c>
      <c r="F56" s="27" t="s">
        <v>222</v>
      </c>
      <c r="G56" s="21">
        <f>VLOOKUP(F56,[1]项目2—精神障碍社区康复服务试点项目地区!$D$5:$H$37,5,0)</f>
        <v>300</v>
      </c>
      <c r="H56" s="22" t="s">
        <v>223</v>
      </c>
      <c r="I56" s="22" t="s">
        <v>224</v>
      </c>
      <c r="J56" s="21">
        <f>[1]项目3—加强困境儿童关爱服务试点项目地区!J35</f>
        <v>200</v>
      </c>
      <c r="K56" s="38">
        <f t="shared" si="3"/>
        <v>1400</v>
      </c>
      <c r="L56" s="13"/>
    </row>
    <row r="57" ht="18" customHeight="true" spans="1:12">
      <c r="A57" s="13"/>
      <c r="B57" s="14" t="s">
        <v>225</v>
      </c>
      <c r="C57" s="14" t="s">
        <v>226</v>
      </c>
      <c r="D57" s="15">
        <f>VLOOKUP(C57,[1]项目1—县域养老服务体系创新试点项目地区!$E$5:$L$63,8,FALSE)</f>
        <v>400</v>
      </c>
      <c r="E57" s="26"/>
      <c r="F57" s="28"/>
      <c r="G57" s="25"/>
      <c r="H57" s="26"/>
      <c r="I57" s="26"/>
      <c r="J57" s="25"/>
      <c r="K57" s="37"/>
      <c r="L57" s="13"/>
    </row>
    <row r="58" ht="18" customHeight="true" spans="1:12">
      <c r="A58" s="13" t="s">
        <v>227</v>
      </c>
      <c r="B58" s="14" t="s">
        <v>228</v>
      </c>
      <c r="C58" s="14" t="s">
        <v>229</v>
      </c>
      <c r="D58" s="15">
        <f>VLOOKUP(C58,[1]项目1—县域养老服务体系创新试点项目地区!$E$5:$L$63,8,FALSE)</f>
        <v>400</v>
      </c>
      <c r="E58" s="14" t="s">
        <v>230</v>
      </c>
      <c r="F58" s="14" t="s">
        <v>231</v>
      </c>
      <c r="G58" s="20">
        <f>VLOOKUP(F58,[1]项目2—精神障碍社区康复服务试点项目地区!$D$5:$H$37,5,0)</f>
        <v>200</v>
      </c>
      <c r="H58" s="14" t="s">
        <v>232</v>
      </c>
      <c r="I58" s="14" t="s">
        <v>233</v>
      </c>
      <c r="J58" s="20">
        <f>[1]项目3—加强困境儿童关爱服务试点项目地区!J38</f>
        <v>200</v>
      </c>
      <c r="K58" s="37">
        <f t="shared" ref="K58:K65" si="4">SUM(D58,G58,J58)</f>
        <v>800</v>
      </c>
      <c r="L58" s="13"/>
    </row>
    <row r="59" ht="18" customHeight="true" spans="1:12">
      <c r="A59" s="13" t="s">
        <v>234</v>
      </c>
      <c r="B59" s="14" t="s">
        <v>235</v>
      </c>
      <c r="C59" s="14" t="s">
        <v>236</v>
      </c>
      <c r="D59" s="15">
        <f>VLOOKUP(C59,[1]项目1—县域养老服务体系创新试点项目地区!$E$5:$L$63,8,FALSE)</f>
        <v>500</v>
      </c>
      <c r="E59" s="22" t="s">
        <v>237</v>
      </c>
      <c r="F59" s="27" t="s">
        <v>238</v>
      </c>
      <c r="G59" s="21">
        <f>VLOOKUP(F59,[1]项目2—精神障碍社区康复服务试点项目地区!$D$5:$H$37,5,0)</f>
        <v>300</v>
      </c>
      <c r="H59" s="22" t="s">
        <v>239</v>
      </c>
      <c r="I59" s="22" t="s">
        <v>240</v>
      </c>
      <c r="J59" s="21">
        <f>[1]项目3—加强困境儿童关爱服务试点项目地区!J33</f>
        <v>200</v>
      </c>
      <c r="K59" s="38">
        <f t="shared" si="3"/>
        <v>1400</v>
      </c>
      <c r="L59" s="13"/>
    </row>
    <row r="60" ht="18" customHeight="true" spans="1:12">
      <c r="A60" s="13"/>
      <c r="B60" s="14" t="s">
        <v>239</v>
      </c>
      <c r="C60" s="14" t="s">
        <v>241</v>
      </c>
      <c r="D60" s="15">
        <f>VLOOKUP(C60,[1]项目1—县域养老服务体系创新试点项目地区!$E$5:$L$63,8,FALSE)</f>
        <v>400</v>
      </c>
      <c r="E60" s="26"/>
      <c r="F60" s="28"/>
      <c r="G60" s="25"/>
      <c r="H60" s="26"/>
      <c r="I60" s="26"/>
      <c r="J60" s="25"/>
      <c r="K60" s="37"/>
      <c r="L60" s="13"/>
    </row>
    <row r="61" ht="18" customHeight="true" spans="1:12">
      <c r="A61" s="13" t="s">
        <v>242</v>
      </c>
      <c r="B61" s="14" t="s">
        <v>243</v>
      </c>
      <c r="C61" s="14" t="s">
        <v>244</v>
      </c>
      <c r="D61" s="15">
        <f>VLOOKUP(C61,[1]项目1—县域养老服务体系创新试点项目地区!$E$5:$L$63,8,FALSE)</f>
        <v>500</v>
      </c>
      <c r="E61" s="14" t="s">
        <v>245</v>
      </c>
      <c r="F61" s="16" t="s">
        <v>246</v>
      </c>
      <c r="G61" s="20">
        <f>VLOOKUP(F61,[1]项目2—精神障碍社区康复服务试点项目地区!$D$5:$H$37,5,0)</f>
        <v>300</v>
      </c>
      <c r="H61" s="14" t="s">
        <v>247</v>
      </c>
      <c r="I61" s="14" t="s">
        <v>248</v>
      </c>
      <c r="J61" s="20">
        <f>[1]项目3—加强困境儿童关爱服务试点项目地区!J10</f>
        <v>400</v>
      </c>
      <c r="K61" s="37">
        <f t="shared" si="4"/>
        <v>1200</v>
      </c>
      <c r="L61" s="13"/>
    </row>
    <row r="62" ht="18" customHeight="true" spans="1:12">
      <c r="A62" s="13" t="s">
        <v>249</v>
      </c>
      <c r="B62" s="14" t="s">
        <v>250</v>
      </c>
      <c r="C62" s="14" t="s">
        <v>251</v>
      </c>
      <c r="D62" s="15">
        <f>VLOOKUP(C62,[1]项目1—县域养老服务体系创新试点项目地区!$E$5:$L$63,8,FALSE)</f>
        <v>400</v>
      </c>
      <c r="E62" s="14" t="s">
        <v>252</v>
      </c>
      <c r="F62" s="16" t="s">
        <v>253</v>
      </c>
      <c r="G62" s="20">
        <f>VLOOKUP(F62,[1]项目2—精神障碍社区康复服务试点项目地区!$D$5:$H$37,5,0)</f>
        <v>200</v>
      </c>
      <c r="H62" s="14" t="s">
        <v>254</v>
      </c>
      <c r="I62" s="14" t="s">
        <v>255</v>
      </c>
      <c r="J62" s="20">
        <f>[1]项目3—加强困境儿童关爱服务试点项目地区!J25</f>
        <v>300</v>
      </c>
      <c r="K62" s="37">
        <f t="shared" si="4"/>
        <v>900</v>
      </c>
      <c r="L62" s="13"/>
    </row>
    <row r="63" ht="18" customHeight="true" spans="1:12">
      <c r="A63" s="13" t="s">
        <v>256</v>
      </c>
      <c r="B63" s="14" t="s">
        <v>257</v>
      </c>
      <c r="C63" s="14" t="s">
        <v>258</v>
      </c>
      <c r="D63" s="15">
        <f>VLOOKUP(C63,[1]项目1—县域养老服务体系创新试点项目地区!$E$5:$L$63,8,FALSE)</f>
        <v>500</v>
      </c>
      <c r="E63" s="14" t="s">
        <v>259</v>
      </c>
      <c r="F63" s="14" t="s">
        <v>260</v>
      </c>
      <c r="G63" s="20">
        <f>VLOOKUP(F63,[1]项目2—精神障碍社区康复服务试点项目地区!$D$5:$H$37,5,0)</f>
        <v>300</v>
      </c>
      <c r="H63" s="14" t="s">
        <v>261</v>
      </c>
      <c r="I63" s="14" t="s">
        <v>262</v>
      </c>
      <c r="J63" s="20">
        <f>[1]项目3—加强困境儿童关爱服务试点项目地区!J15</f>
        <v>300</v>
      </c>
      <c r="K63" s="37">
        <f t="shared" si="4"/>
        <v>1100</v>
      </c>
      <c r="L63" s="13"/>
    </row>
    <row r="64" ht="29" customHeight="true" spans="1:12">
      <c r="A64" s="13" t="s">
        <v>263</v>
      </c>
      <c r="B64" s="14" t="s">
        <v>264</v>
      </c>
      <c r="C64" s="14" t="s">
        <v>265</v>
      </c>
      <c r="D64" s="15">
        <f>VLOOKUP(C64,[1]项目1—县域养老服务体系创新试点项目地区!$E$5:$L$63,8,FALSE)</f>
        <v>500</v>
      </c>
      <c r="E64" s="14" t="s">
        <v>266</v>
      </c>
      <c r="F64" s="14" t="s">
        <v>267</v>
      </c>
      <c r="G64" s="20">
        <f>VLOOKUP(F64,[1]项目2—精神障碍社区康复服务试点项目地区!$D$5:$H$37,5,0)</f>
        <v>200</v>
      </c>
      <c r="H64" s="16" t="s">
        <v>268</v>
      </c>
      <c r="I64" s="14" t="s">
        <v>269</v>
      </c>
      <c r="J64" s="20">
        <f>[1]项目3—加强困境儿童关爱服务试点项目地区!J39</f>
        <v>200</v>
      </c>
      <c r="K64" s="37">
        <f t="shared" si="4"/>
        <v>900</v>
      </c>
      <c r="L64" s="13"/>
    </row>
    <row r="65" ht="18" customHeight="true" spans="1:12">
      <c r="A65" s="13" t="s">
        <v>270</v>
      </c>
      <c r="B65" s="14"/>
      <c r="C65" s="14" t="s">
        <v>271</v>
      </c>
      <c r="D65" s="15">
        <f>[1]项目1—县域养老服务体系创新试点项目地区!L52</f>
        <v>400</v>
      </c>
      <c r="E65" s="14"/>
      <c r="F65" s="14" t="s">
        <v>272</v>
      </c>
      <c r="G65" s="20">
        <v>400</v>
      </c>
      <c r="H65" s="14"/>
      <c r="I65" s="14" t="s">
        <v>273</v>
      </c>
      <c r="J65" s="20">
        <f>[1]项目3—加强困境儿童关爱服务试点项目地区!J26</f>
        <v>300</v>
      </c>
      <c r="K65" s="37">
        <f t="shared" si="4"/>
        <v>1100</v>
      </c>
      <c r="L65" s="13"/>
    </row>
    <row r="66" ht="19" customHeight="true" spans="1:12">
      <c r="A66" s="40" t="s">
        <v>274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</sheetData>
  <autoFilter ref="A2:L65">
    <extLst/>
  </autoFilter>
  <mergeCells count="161">
    <mergeCell ref="A2:L2"/>
    <mergeCell ref="B4:D4"/>
    <mergeCell ref="E4:G4"/>
    <mergeCell ref="H4:J4"/>
    <mergeCell ref="A66:L66"/>
    <mergeCell ref="A4:A5"/>
    <mergeCell ref="A9:A11"/>
    <mergeCell ref="A12:A13"/>
    <mergeCell ref="A14:A15"/>
    <mergeCell ref="A19:A20"/>
    <mergeCell ref="A22:A24"/>
    <mergeCell ref="A27:A28"/>
    <mergeCell ref="A31:A32"/>
    <mergeCell ref="A33:A34"/>
    <mergeCell ref="A36:A38"/>
    <mergeCell ref="A39:A40"/>
    <mergeCell ref="A41:A43"/>
    <mergeCell ref="A44:A45"/>
    <mergeCell ref="A47:A48"/>
    <mergeCell ref="A51:A53"/>
    <mergeCell ref="A54:A55"/>
    <mergeCell ref="A56:A57"/>
    <mergeCell ref="A59:A60"/>
    <mergeCell ref="E9:E11"/>
    <mergeCell ref="E12:E13"/>
    <mergeCell ref="E14:E15"/>
    <mergeCell ref="E19:E20"/>
    <mergeCell ref="E22:E24"/>
    <mergeCell ref="E27:E28"/>
    <mergeCell ref="E31:E32"/>
    <mergeCell ref="E33:E34"/>
    <mergeCell ref="E36:E38"/>
    <mergeCell ref="E39:E40"/>
    <mergeCell ref="E41:E43"/>
    <mergeCell ref="E44:E45"/>
    <mergeCell ref="E47:E48"/>
    <mergeCell ref="E51:E53"/>
    <mergeCell ref="E54:E55"/>
    <mergeCell ref="E56:E57"/>
    <mergeCell ref="E59:E60"/>
    <mergeCell ref="F9:F11"/>
    <mergeCell ref="F12:F13"/>
    <mergeCell ref="F14:F15"/>
    <mergeCell ref="F19:F20"/>
    <mergeCell ref="F22:F24"/>
    <mergeCell ref="F27:F28"/>
    <mergeCell ref="F31:F32"/>
    <mergeCell ref="F33:F34"/>
    <mergeCell ref="F36:F38"/>
    <mergeCell ref="F39:F40"/>
    <mergeCell ref="F41:F43"/>
    <mergeCell ref="F44:F45"/>
    <mergeCell ref="F47:F48"/>
    <mergeCell ref="F51:F53"/>
    <mergeCell ref="F54:F55"/>
    <mergeCell ref="F56:F57"/>
    <mergeCell ref="F59:F60"/>
    <mergeCell ref="G9:G11"/>
    <mergeCell ref="G12:G13"/>
    <mergeCell ref="G14:G15"/>
    <mergeCell ref="G19:G20"/>
    <mergeCell ref="G22:G24"/>
    <mergeCell ref="G27:G28"/>
    <mergeCell ref="G31:G32"/>
    <mergeCell ref="G33:G34"/>
    <mergeCell ref="G36:G38"/>
    <mergeCell ref="G39:G40"/>
    <mergeCell ref="G41:G43"/>
    <mergeCell ref="G44:G45"/>
    <mergeCell ref="G47:G48"/>
    <mergeCell ref="G51:G53"/>
    <mergeCell ref="G54:G55"/>
    <mergeCell ref="G56:G57"/>
    <mergeCell ref="G59:G60"/>
    <mergeCell ref="H9:H11"/>
    <mergeCell ref="H12:H13"/>
    <mergeCell ref="H14:H15"/>
    <mergeCell ref="H19:H20"/>
    <mergeCell ref="H22:H24"/>
    <mergeCell ref="H27:H28"/>
    <mergeCell ref="H31:H32"/>
    <mergeCell ref="H33:H34"/>
    <mergeCell ref="H36:H38"/>
    <mergeCell ref="H39:H40"/>
    <mergeCell ref="H41:H43"/>
    <mergeCell ref="H44:H45"/>
    <mergeCell ref="H47:H48"/>
    <mergeCell ref="H51:H53"/>
    <mergeCell ref="H54:H55"/>
    <mergeCell ref="H56:H57"/>
    <mergeCell ref="H59:H60"/>
    <mergeCell ref="I9:I11"/>
    <mergeCell ref="I12:I13"/>
    <mergeCell ref="I14:I15"/>
    <mergeCell ref="I19:I20"/>
    <mergeCell ref="I22:I24"/>
    <mergeCell ref="I27:I28"/>
    <mergeCell ref="I31:I32"/>
    <mergeCell ref="I33:I34"/>
    <mergeCell ref="I36:I38"/>
    <mergeCell ref="I39:I40"/>
    <mergeCell ref="I41:I43"/>
    <mergeCell ref="I44:I45"/>
    <mergeCell ref="I47:I48"/>
    <mergeCell ref="I51:I53"/>
    <mergeCell ref="I54:I55"/>
    <mergeCell ref="I56:I57"/>
    <mergeCell ref="I59:I60"/>
    <mergeCell ref="J9:J11"/>
    <mergeCell ref="J12:J13"/>
    <mergeCell ref="J14:J15"/>
    <mergeCell ref="J19:J20"/>
    <mergeCell ref="J22:J24"/>
    <mergeCell ref="J27:J28"/>
    <mergeCell ref="J31:J32"/>
    <mergeCell ref="J33:J34"/>
    <mergeCell ref="J36:J38"/>
    <mergeCell ref="J39:J40"/>
    <mergeCell ref="J41:J43"/>
    <mergeCell ref="J44:J45"/>
    <mergeCell ref="J47:J48"/>
    <mergeCell ref="J51:J53"/>
    <mergeCell ref="J54:J55"/>
    <mergeCell ref="J56:J57"/>
    <mergeCell ref="J59:J60"/>
    <mergeCell ref="K4:K5"/>
    <mergeCell ref="K9:K11"/>
    <mergeCell ref="K12:K13"/>
    <mergeCell ref="K14:K15"/>
    <mergeCell ref="K19:K20"/>
    <mergeCell ref="K22:K24"/>
    <mergeCell ref="K27:K28"/>
    <mergeCell ref="K31:K32"/>
    <mergeCell ref="K33:K34"/>
    <mergeCell ref="K36:K38"/>
    <mergeCell ref="K39:K40"/>
    <mergeCell ref="K41:K43"/>
    <mergeCell ref="K44:K45"/>
    <mergeCell ref="K47:K48"/>
    <mergeCell ref="K51:K53"/>
    <mergeCell ref="K54:K55"/>
    <mergeCell ref="K56:K57"/>
    <mergeCell ref="K59:K60"/>
    <mergeCell ref="L4:L5"/>
    <mergeCell ref="L9:L11"/>
    <mergeCell ref="L12:L13"/>
    <mergeCell ref="L14:L15"/>
    <mergeCell ref="L19:L20"/>
    <mergeCell ref="L22:L24"/>
    <mergeCell ref="L27:L28"/>
    <mergeCell ref="L31:L32"/>
    <mergeCell ref="L33:L34"/>
    <mergeCell ref="L36:L38"/>
    <mergeCell ref="L39:L40"/>
    <mergeCell ref="L41:L43"/>
    <mergeCell ref="L44:L45"/>
    <mergeCell ref="L47:L48"/>
    <mergeCell ref="L51:L53"/>
    <mergeCell ref="L54:L55"/>
    <mergeCell ref="L56:L57"/>
    <mergeCell ref="L59:L60"/>
  </mergeCells>
  <printOptions horizontalCentered="true"/>
  <pageMargins left="0.236111111111111" right="0.196527777777778" top="0.354166666666667" bottom="0.354166666666667" header="0.156944444444444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chencj</cp:lastModifiedBy>
  <dcterms:created xsi:type="dcterms:W3CDTF">2023-05-22T11:15:00Z</dcterms:created>
  <dcterms:modified xsi:type="dcterms:W3CDTF">2024-09-26T16:03:24Z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4B007FF67D444D27844A74120FDD139A_13</vt:lpwstr>
  </property>
</Properties>
</file>